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Qualifikationsverfahren\Notenrechner\Notenrechner\"/>
    </mc:Choice>
  </mc:AlternateContent>
  <xr:revisionPtr revIDLastSave="0" documentId="13_ncr:1_{634B9BBE-0E83-4794-B3DF-0E8FB9726A8F}" xr6:coauthVersionLast="36" xr6:coauthVersionMax="36" xr10:uidLastSave="{00000000-0000-0000-0000-000000000000}"/>
  <workbookProtection workbookAlgorithmName="SHA-512" workbookHashValue="7j9uG2EXSvpdOOFD2+b+AhmxQzA5fTRMLUU+Rm8zJ+YP+yapv+6XS+HGxbO9O+st9WXzSrphoMkEs5QgnM5O/A==" workbookSaltValue="SIckydcW4ERuMI/ll4kBBA==" workbookSpinCount="100000" lockStructure="1"/>
  <bookViews>
    <workbookView xWindow="0" yWindow="0" windowWidth="28800" windowHeight="11400" xr2:uid="{00000000-000D-0000-FFFF-FFFF00000000}"/>
  </bookViews>
  <sheets>
    <sheet name="DHA" sheetId="1" r:id="rId1"/>
  </sheets>
  <calcPr calcId="191029"/>
  <customWorkbookViews>
    <customWorkbookView name="Daniela Busse - Persönliche Ansicht" guid="{B94ECDF7-5436-40F6-8AA7-3D81038E69E5}" mergeInterval="0" personalView="1" maximized="1" xWindow="-8" yWindow="-8" windowWidth="1936" windowHeight="11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O24" i="1"/>
  <c r="O17" i="1" l="1"/>
  <c r="O13" i="1"/>
  <c r="S13" i="1" s="1"/>
  <c r="S26" i="1" l="1"/>
  <c r="V26" i="1" s="1"/>
  <c r="V13" i="1" l="1"/>
  <c r="S5" i="1"/>
  <c r="S7" i="1"/>
  <c r="O9" i="1"/>
  <c r="S9" i="1" s="1"/>
  <c r="S11" i="1"/>
  <c r="S17" i="1"/>
  <c r="V17" i="1" s="1"/>
  <c r="S24" i="1"/>
  <c r="V24" i="1" s="1"/>
  <c r="V5" i="1" l="1"/>
  <c r="X5" i="1" s="1"/>
  <c r="AB31" i="1"/>
  <c r="AA26" i="1"/>
  <c r="AA24" i="1"/>
  <c r="AA17" i="1"/>
  <c r="AA11" i="1"/>
  <c r="AA9" i="1"/>
  <c r="U15" i="1"/>
  <c r="AA7" i="1" l="1"/>
  <c r="AA13" i="1"/>
  <c r="Z12" i="1" l="1"/>
  <c r="AA5" i="1"/>
  <c r="AA31" i="1" s="1"/>
  <c r="Z13" i="1"/>
  <c r="U5" i="1"/>
  <c r="U3" i="1"/>
  <c r="U4" i="1"/>
</calcChain>
</file>

<file path=xl/sharedStrings.xml><?xml version="1.0" encoding="utf-8"?>
<sst xmlns="http://schemas.openxmlformats.org/spreadsheetml/2006/main" count="36" uniqueCount="34">
  <si>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</si>
  <si>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Prüfungsnote</t>
  </si>
  <si>
    <t>Fachnote</t>
  </si>
  <si>
    <t>Gesamtresultat QV</t>
  </si>
  <si>
    <t>Betrieblicher Teil</t>
  </si>
  <si>
    <t>Schulischer Teil</t>
  </si>
  <si>
    <t>1. Jahr</t>
  </si>
  <si>
    <t>2. Jahr</t>
  </si>
  <si>
    <t>1. Semester</t>
  </si>
  <si>
    <t>2. Semester</t>
  </si>
  <si>
    <t>3. Semester</t>
  </si>
  <si>
    <t>4. Semester</t>
  </si>
  <si>
    <t>Erfahrungsnote</t>
  </si>
  <si>
    <t>Unterrichtsbereiche</t>
  </si>
  <si>
    <t>Schlussnote</t>
  </si>
  <si>
    <t>Praktische Prüfung</t>
  </si>
  <si>
    <t>Beurteilung Lehrbetrieb</t>
  </si>
  <si>
    <t>Allgemeine Branchenkunde</t>
  </si>
  <si>
    <t>Überbetriebliche Kurse</t>
  </si>
  <si>
    <t>Deutsch  - Erfahrungsnote</t>
  </si>
  <si>
    <t>Deutsch - Prüfungsnote schriftlich</t>
  </si>
  <si>
    <t>Deutsch - Prüfungsnote mündlich</t>
  </si>
  <si>
    <t>Notenrechner BiVo Detailhandelsassistentin/Detailhandelsassistent</t>
  </si>
  <si>
    <t>Detailhandelspraxis</t>
  </si>
  <si>
    <t>in % der Fachnote</t>
  </si>
  <si>
    <t>%</t>
  </si>
  <si>
    <t>Note</t>
  </si>
  <si>
    <t>Kontrolle, wird dann noch gelöscht!</t>
  </si>
  <si>
    <t>Branche und Betrieb                                             (Bereich 1 + 2)</t>
  </si>
  <si>
    <t>Standardsprache                                      (Bereich 3)</t>
  </si>
  <si>
    <t>Wirtschaft                                                  (Bereich 4)</t>
  </si>
  <si>
    <t>Gesellschaft (Bereich 5)</t>
  </si>
  <si>
    <t>Positionsnote</t>
  </si>
  <si>
    <t>Drei Noten, je auf ganze oder halbe Note 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</si>
</sst>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43C7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31">
    <xf numFmtId="0" fontId="0" fillId="0" borderId="0" xfId="0"/>
    <xf numFmtId="164" fontId="3" fillId="0" borderId="0" xfId="0" applyNumberFormat="1" applyFont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/>
    <xf numFmtId="164" fontId="15" fillId="0" borderId="0" xfId="0" applyNumberFormat="1" applyFont="1" applyBorder="1" applyProtection="1"/>
    <xf numFmtId="164" fontId="13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8" fillId="0" borderId="0" xfId="0" applyNumberFormat="1" applyFont="1" applyFill="1" applyBorder="1" applyProtection="1"/>
    <xf numFmtId="164" fontId="18" fillId="0" borderId="0" xfId="0" applyNumberFormat="1" applyFont="1" applyBorder="1" applyProtection="1"/>
    <xf numFmtId="164" fontId="15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0" xfId="0" applyNumberFormat="1" applyFont="1" applyFill="1" applyBorder="1" applyAlignment="1" applyProtection="1">
      <alignment horizontal="center" vertical="center" wrapText="1"/>
    </xf>
    <xf numFmtId="164" fontId="18" fillId="7" borderId="0" xfId="0" applyNumberFormat="1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vertical="center"/>
    </xf>
    <xf numFmtId="164" fontId="16" fillId="10" borderId="0" xfId="0" applyNumberFormat="1" applyFont="1" applyFill="1" applyBorder="1" applyAlignment="1" applyProtection="1">
      <alignment vertical="center"/>
    </xf>
    <xf numFmtId="164" fontId="16" fillId="9" borderId="0" xfId="0" applyNumberFormat="1" applyFont="1" applyFill="1" applyBorder="1" applyAlignment="1" applyProtection="1">
      <alignment vertical="center"/>
    </xf>
    <xf numFmtId="164" fontId="16" fillId="9" borderId="0" xfId="0" applyNumberFormat="1" applyFont="1" applyFill="1" applyBorder="1" applyAlignment="1" applyProtection="1">
      <alignment vertical="center" wrapText="1"/>
    </xf>
    <xf numFmtId="164" fontId="19" fillId="4" borderId="0" xfId="0" applyNumberFormat="1" applyFont="1" applyFill="1" applyBorder="1" applyAlignment="1" applyProtection="1">
      <alignment vertical="center"/>
    </xf>
    <xf numFmtId="164" fontId="21" fillId="8" borderId="0" xfId="0" applyNumberFormat="1" applyFont="1" applyFill="1" applyBorder="1" applyAlignment="1" applyProtection="1">
      <alignment horizontal="center" vertical="center"/>
      <protection locked="0"/>
    </xf>
    <xf numFmtId="164" fontId="1" fillId="5" borderId="0" xfId="0" applyNumberFormat="1" applyFont="1" applyFill="1" applyBorder="1" applyAlignment="1" applyProtection="1">
      <alignment horizontal="center" vertical="center" textRotation="90"/>
    </xf>
    <xf numFmtId="164" fontId="19" fillId="5" borderId="0" xfId="0" applyNumberFormat="1" applyFont="1" applyFill="1" applyBorder="1" applyAlignment="1" applyProtection="1">
      <alignment vertical="center"/>
    </xf>
    <xf numFmtId="164" fontId="21" fillId="1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/>
    </xf>
    <xf numFmtId="164" fontId="24" fillId="7" borderId="0" xfId="0" applyNumberFormat="1" applyFont="1" applyFill="1" applyBorder="1" applyAlignment="1" applyProtection="1">
      <alignment horizontal="center" vertical="center"/>
      <protection locked="0"/>
    </xf>
    <xf numFmtId="164" fontId="12" fillId="10" borderId="0" xfId="0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11" borderId="0" xfId="0" applyNumberFormat="1" applyFont="1" applyFill="1" applyBorder="1" applyAlignment="1" applyProtection="1">
      <alignment vertical="center"/>
    </xf>
    <xf numFmtId="164" fontId="13" fillId="11" borderId="0" xfId="0" applyNumberFormat="1" applyFont="1" applyFill="1" applyBorder="1" applyProtection="1"/>
    <xf numFmtId="164" fontId="13" fillId="11" borderId="0" xfId="0" applyNumberFormat="1" applyFont="1" applyFill="1" applyBorder="1" applyAlignment="1" applyProtection="1">
      <alignment horizontal="center" vertical="center" textRotation="90"/>
    </xf>
    <xf numFmtId="164" fontId="18" fillId="11" borderId="0" xfId="0" applyNumberFormat="1" applyFont="1" applyFill="1" applyBorder="1" applyProtection="1"/>
    <xf numFmtId="164" fontId="3" fillId="11" borderId="0" xfId="0" applyNumberFormat="1" applyFont="1" applyFill="1" applyBorder="1" applyProtection="1"/>
    <xf numFmtId="164" fontId="21" fillId="11" borderId="0" xfId="0" applyNumberFormat="1" applyFont="1" applyFill="1" applyBorder="1" applyProtection="1"/>
    <xf numFmtId="164" fontId="12" fillId="11" borderId="0" xfId="0" applyNumberFormat="1" applyFont="1" applyFill="1" applyBorder="1" applyProtection="1"/>
    <xf numFmtId="164" fontId="20" fillId="11" borderId="0" xfId="0" applyNumberFormat="1" applyFont="1" applyFill="1" applyBorder="1" applyProtection="1"/>
    <xf numFmtId="164" fontId="4" fillId="11" borderId="0" xfId="0" applyNumberFormat="1" applyFont="1" applyFill="1" applyBorder="1" applyProtection="1"/>
    <xf numFmtId="164" fontId="5" fillId="11" borderId="0" xfId="0" applyNumberFormat="1" applyFont="1" applyFill="1" applyBorder="1" applyProtection="1"/>
    <xf numFmtId="164" fontId="14" fillId="11" borderId="0" xfId="0" applyNumberFormat="1" applyFont="1" applyFill="1" applyBorder="1" applyAlignment="1" applyProtection="1"/>
    <xf numFmtId="164" fontId="15" fillId="11" borderId="0" xfId="0" applyNumberFormat="1" applyFont="1" applyFill="1" applyBorder="1" applyAlignment="1" applyProtection="1"/>
    <xf numFmtId="164" fontId="15" fillId="11" borderId="0" xfId="0" applyNumberFormat="1" applyFont="1" applyFill="1" applyBorder="1" applyProtection="1"/>
    <xf numFmtId="164" fontId="17" fillId="11" borderId="0" xfId="0" applyNumberFormat="1" applyFont="1" applyFill="1" applyBorder="1" applyProtection="1"/>
    <xf numFmtId="164" fontId="2" fillId="11" borderId="0" xfId="0" applyNumberFormat="1" applyFont="1" applyFill="1" applyBorder="1" applyProtection="1"/>
    <xf numFmtId="164" fontId="1" fillId="11" borderId="0" xfId="0" applyNumberFormat="1" applyFont="1" applyFill="1" applyBorder="1" applyAlignment="1" applyProtection="1">
      <alignment horizontal="center" vertical="center"/>
    </xf>
    <xf numFmtId="164" fontId="1" fillId="11" borderId="0" xfId="0" applyNumberFormat="1" applyFont="1" applyFill="1" applyBorder="1" applyProtection="1"/>
    <xf numFmtId="164" fontId="18" fillId="11" borderId="0" xfId="0" applyNumberFormat="1" applyFont="1" applyFill="1" applyBorder="1" applyAlignment="1" applyProtection="1">
      <alignment horizontal="left" vertical="center"/>
    </xf>
    <xf numFmtId="164" fontId="19" fillId="11" borderId="0" xfId="0" applyNumberFormat="1" applyFont="1" applyFill="1" applyBorder="1" applyProtection="1"/>
    <xf numFmtId="164" fontId="19" fillId="11" borderId="0" xfId="0" applyNumberFormat="1" applyFont="1" applyFill="1" applyBorder="1" applyAlignment="1" applyProtection="1">
      <alignment vertical="center"/>
    </xf>
    <xf numFmtId="164" fontId="24" fillId="11" borderId="0" xfId="0" applyNumberFormat="1" applyFont="1" applyFill="1" applyBorder="1" applyProtection="1"/>
    <xf numFmtId="164" fontId="12" fillId="11" borderId="0" xfId="0" applyNumberFormat="1" applyFont="1" applyFill="1" applyBorder="1" applyAlignment="1" applyProtection="1">
      <alignment horizontal="center"/>
    </xf>
    <xf numFmtId="164" fontId="18" fillId="11" borderId="0" xfId="0" applyNumberFormat="1" applyFont="1" applyFill="1" applyBorder="1" applyAlignment="1" applyProtection="1">
      <alignment vertical="center"/>
    </xf>
    <xf numFmtId="164" fontId="21" fillId="11" borderId="0" xfId="0" applyNumberFormat="1" applyFont="1" applyFill="1" applyBorder="1" applyAlignment="1" applyProtection="1">
      <alignment horizontal="center"/>
    </xf>
    <xf numFmtId="164" fontId="19" fillId="11" borderId="0" xfId="0" applyNumberFormat="1" applyFont="1" applyFill="1" applyBorder="1" applyAlignment="1" applyProtection="1">
      <alignment wrapText="1"/>
    </xf>
    <xf numFmtId="164" fontId="18" fillId="11" borderId="0" xfId="0" applyNumberFormat="1" applyFont="1" applyFill="1" applyBorder="1" applyAlignment="1" applyProtection="1">
      <alignment vertical="center" wrapText="1"/>
    </xf>
    <xf numFmtId="164" fontId="12" fillId="11" borderId="0" xfId="0" applyNumberFormat="1" applyFont="1" applyFill="1" applyBorder="1" applyAlignment="1" applyProtection="1">
      <alignment vertical="center"/>
    </xf>
    <xf numFmtId="164" fontId="21" fillId="11" borderId="0" xfId="0" applyNumberFormat="1" applyFont="1" applyFill="1" applyBorder="1" applyAlignment="1" applyProtection="1">
      <alignment horizontal="center" vertical="center" wrapText="1"/>
    </xf>
    <xf numFmtId="164" fontId="12" fillId="11" borderId="0" xfId="0" applyNumberFormat="1" applyFont="1" applyFill="1" applyBorder="1" applyAlignment="1" applyProtection="1">
      <alignment horizontal="center" vertical="center"/>
    </xf>
    <xf numFmtId="164" fontId="5" fillId="11" borderId="0" xfId="0" applyNumberFormat="1" applyFont="1" applyFill="1" applyBorder="1" applyAlignment="1" applyProtection="1">
      <alignment horizontal="center" vertical="center"/>
    </xf>
    <xf numFmtId="164" fontId="16" fillId="11" borderId="0" xfId="0" applyNumberFormat="1" applyFont="1" applyFill="1" applyBorder="1" applyAlignment="1" applyProtection="1">
      <alignment horizontal="center"/>
    </xf>
    <xf numFmtId="164" fontId="10" fillId="11" borderId="0" xfId="0" applyNumberFormat="1" applyFont="1" applyFill="1" applyBorder="1" applyAlignment="1" applyProtection="1">
      <alignment horizontal="center" vertical="center"/>
    </xf>
    <xf numFmtId="164" fontId="5" fillId="11" borderId="0" xfId="0" applyNumberFormat="1" applyFont="1" applyFill="1" applyBorder="1" applyAlignment="1" applyProtection="1">
      <alignment horizontal="center"/>
    </xf>
    <xf numFmtId="164" fontId="21" fillId="11" borderId="0" xfId="0" applyNumberFormat="1" applyFont="1" applyFill="1" applyBorder="1" applyAlignment="1" applyProtection="1">
      <alignment vertical="center"/>
    </xf>
    <xf numFmtId="164" fontId="18" fillId="11" borderId="0" xfId="0" applyNumberFormat="1" applyFont="1" applyFill="1" applyBorder="1" applyAlignment="1" applyProtection="1"/>
    <xf numFmtId="164" fontId="6" fillId="11" borderId="0" xfId="0" applyNumberFormat="1" applyFont="1" applyFill="1" applyBorder="1" applyProtection="1"/>
    <xf numFmtId="164" fontId="21" fillId="11" borderId="0" xfId="0" applyNumberFormat="1" applyFont="1" applyFill="1" applyBorder="1" applyAlignment="1" applyProtection="1"/>
    <xf numFmtId="164" fontId="24" fillId="11" borderId="0" xfId="0" applyNumberFormat="1" applyFont="1" applyFill="1" applyBorder="1" applyAlignment="1" applyProtection="1">
      <alignment horizontal="center"/>
    </xf>
    <xf numFmtId="164" fontId="21" fillId="11" borderId="0" xfId="0" applyNumberFormat="1" applyFont="1" applyFill="1" applyBorder="1" applyAlignment="1" applyProtection="1">
      <alignment horizontal="center" vertical="center"/>
    </xf>
    <xf numFmtId="164" fontId="15" fillId="11" borderId="0" xfId="0" applyNumberFormat="1" applyFont="1" applyFill="1" applyBorder="1" applyAlignment="1" applyProtection="1">
      <alignment horizontal="center" vertical="center"/>
    </xf>
    <xf numFmtId="164" fontId="15" fillId="11" borderId="0" xfId="0" applyNumberFormat="1" applyFont="1" applyFill="1" applyBorder="1" applyAlignment="1" applyProtection="1">
      <alignment horizontal="center"/>
    </xf>
    <xf numFmtId="164" fontId="10" fillId="11" borderId="0" xfId="0" applyNumberFormat="1" applyFont="1" applyFill="1" applyBorder="1" applyAlignment="1" applyProtection="1">
      <alignment horizontal="center"/>
    </xf>
    <xf numFmtId="164" fontId="12" fillId="11" borderId="0" xfId="0" applyNumberFormat="1" applyFont="1" applyFill="1" applyBorder="1" applyAlignment="1" applyProtection="1">
      <alignment horizontal="center" vertical="center" wrapText="1"/>
    </xf>
    <xf numFmtId="164" fontId="10" fillId="11" borderId="0" xfId="0" applyNumberFormat="1" applyFont="1" applyFill="1" applyBorder="1" applyAlignment="1" applyProtection="1">
      <alignment vertical="center"/>
    </xf>
    <xf numFmtId="164" fontId="10" fillId="11" borderId="0" xfId="0" applyNumberFormat="1" applyFont="1" applyFill="1" applyBorder="1" applyAlignment="1" applyProtection="1"/>
    <xf numFmtId="164" fontId="1" fillId="11" borderId="0" xfId="0" applyNumberFormat="1" applyFont="1" applyFill="1" applyBorder="1" applyAlignment="1" applyProtection="1">
      <alignment horizontal="center"/>
    </xf>
    <xf numFmtId="164" fontId="15" fillId="11" borderId="0" xfId="0" applyNumberFormat="1" applyFont="1" applyFill="1" applyBorder="1" applyAlignment="1" applyProtection="1">
      <alignment vertical="center" textRotation="90"/>
    </xf>
    <xf numFmtId="1" fontId="13" fillId="11" borderId="0" xfId="0" applyNumberFormat="1" applyFont="1" applyFill="1" applyBorder="1" applyProtection="1"/>
    <xf numFmtId="164" fontId="25" fillId="2" borderId="0" xfId="0" applyNumberFormat="1" applyFont="1" applyFill="1" applyBorder="1" applyAlignment="1" applyProtection="1">
      <alignment vertical="center"/>
    </xf>
    <xf numFmtId="164" fontId="16" fillId="11" borderId="0" xfId="0" applyNumberFormat="1" applyFont="1" applyFill="1" applyBorder="1" applyAlignment="1" applyProtection="1">
      <alignment vertical="center" wrapText="1"/>
    </xf>
    <xf numFmtId="164" fontId="11" fillId="12" borderId="0" xfId="0" applyNumberFormat="1" applyFont="1" applyFill="1" applyBorder="1" applyAlignment="1" applyProtection="1">
      <alignment horizontal="center" vertical="center"/>
    </xf>
    <xf numFmtId="164" fontId="12" fillId="12" borderId="0" xfId="0" applyNumberFormat="1" applyFont="1" applyFill="1" applyBorder="1" applyAlignment="1" applyProtection="1">
      <alignment horizontal="center" vertical="center"/>
    </xf>
    <xf numFmtId="164" fontId="21" fillId="11" borderId="0" xfId="0" applyNumberFormat="1" applyFont="1" applyFill="1" applyBorder="1" applyAlignment="1" applyProtection="1">
      <alignment vertical="center" wrapText="1"/>
    </xf>
    <xf numFmtId="164" fontId="23" fillId="4" borderId="0" xfId="0" applyNumberFormat="1" applyFont="1" applyFill="1" applyBorder="1" applyAlignment="1" applyProtection="1">
      <alignment vertical="center"/>
    </xf>
    <xf numFmtId="164" fontId="18" fillId="7" borderId="0" xfId="0" applyNumberFormat="1" applyFont="1" applyFill="1" applyBorder="1" applyProtection="1"/>
    <xf numFmtId="164" fontId="11" fillId="11" borderId="0" xfId="0" applyNumberFormat="1" applyFont="1" applyFill="1" applyBorder="1" applyAlignment="1" applyProtection="1">
      <alignment horizontal="center" vertical="center"/>
    </xf>
    <xf numFmtId="164" fontId="24" fillId="11" borderId="0" xfId="0" applyNumberFormat="1" applyFont="1" applyFill="1" applyBorder="1" applyAlignment="1" applyProtection="1">
      <alignment horizontal="center" vertical="center"/>
    </xf>
    <xf numFmtId="164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0" xfId="0" applyNumberFormat="1" applyFont="1" applyFill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21" fillId="11" borderId="0" xfId="0" applyNumberFormat="1" applyFont="1" applyFill="1" applyBorder="1" applyAlignment="1" applyProtection="1">
      <alignment horizontal="center" vertical="center" wrapText="1"/>
    </xf>
    <xf numFmtId="164" fontId="13" fillId="11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Border="1" applyAlignment="1" applyProtection="1">
      <alignment horizontal="left"/>
    </xf>
    <xf numFmtId="164" fontId="18" fillId="11" borderId="4" xfId="0" applyNumberFormat="1" applyFont="1" applyFill="1" applyBorder="1" applyAlignment="1" applyProtection="1">
      <alignment horizontal="center"/>
    </xf>
    <xf numFmtId="164" fontId="13" fillId="11" borderId="4" xfId="0" applyNumberFormat="1" applyFont="1" applyFill="1" applyBorder="1" applyAlignment="1" applyProtection="1">
      <alignment horizontal="center"/>
    </xf>
    <xf numFmtId="164" fontId="13" fillId="11" borderId="6" xfId="0" applyNumberFormat="1" applyFont="1" applyFill="1" applyBorder="1" applyAlignment="1" applyProtection="1">
      <alignment horizontal="center"/>
    </xf>
    <xf numFmtId="164" fontId="13" fillId="11" borderId="3" xfId="0" applyNumberFormat="1" applyFont="1" applyFill="1" applyBorder="1" applyAlignment="1" applyProtection="1">
      <alignment horizontal="center"/>
    </xf>
    <xf numFmtId="164" fontId="14" fillId="11" borderId="3" xfId="0" applyNumberFormat="1" applyFont="1" applyFill="1" applyBorder="1" applyProtection="1"/>
    <xf numFmtId="164" fontId="14" fillId="11" borderId="4" xfId="0" applyNumberFormat="1" applyFont="1" applyFill="1" applyBorder="1" applyAlignment="1" applyProtection="1">
      <alignment horizontal="left"/>
    </xf>
    <xf numFmtId="164" fontId="14" fillId="11" borderId="3" xfId="0" applyNumberFormat="1" applyFont="1" applyFill="1" applyBorder="1" applyAlignment="1" applyProtection="1">
      <alignment horizontal="center"/>
    </xf>
    <xf numFmtId="164" fontId="14" fillId="11" borderId="4" xfId="0" applyNumberFormat="1" applyFont="1" applyFill="1" applyBorder="1" applyAlignment="1" applyProtection="1">
      <alignment horizontal="center"/>
    </xf>
    <xf numFmtId="164" fontId="18" fillId="11" borderId="3" xfId="0" applyNumberFormat="1" applyFont="1" applyFill="1" applyBorder="1" applyAlignment="1" applyProtection="1">
      <alignment horizontal="center"/>
    </xf>
    <xf numFmtId="164" fontId="13" fillId="11" borderId="5" xfId="0" applyNumberFormat="1" applyFont="1" applyFill="1" applyBorder="1" applyAlignment="1" applyProtection="1">
      <alignment horizontal="center"/>
    </xf>
    <xf numFmtId="164" fontId="24" fillId="11" borderId="0" xfId="0" applyNumberFormat="1" applyFont="1" applyFill="1" applyBorder="1" applyAlignment="1" applyProtection="1">
      <alignment horizontal="center"/>
    </xf>
    <xf numFmtId="164" fontId="21" fillId="11" borderId="0" xfId="0" applyNumberFormat="1" applyFont="1" applyFill="1" applyBorder="1" applyAlignment="1" applyProtection="1">
      <alignment horizontal="center" vertical="center" wrapText="1"/>
    </xf>
    <xf numFmtId="164" fontId="21" fillId="11" borderId="0" xfId="0" applyNumberFormat="1" applyFont="1" applyFill="1" applyBorder="1" applyAlignment="1" applyProtection="1">
      <alignment textRotation="90"/>
    </xf>
    <xf numFmtId="164" fontId="21" fillId="11" borderId="0" xfId="0" applyNumberFormat="1" applyFont="1" applyFill="1" applyBorder="1" applyAlignment="1" applyProtection="1">
      <alignment vertical="center" textRotation="90"/>
    </xf>
    <xf numFmtId="164" fontId="24" fillId="11" borderId="0" xfId="0" applyNumberFormat="1" applyFont="1" applyFill="1" applyBorder="1" applyAlignment="1" applyProtection="1">
      <alignment vertical="center"/>
    </xf>
    <xf numFmtId="164" fontId="11" fillId="7" borderId="0" xfId="0" applyNumberFormat="1" applyFont="1" applyFill="1" applyBorder="1" applyAlignment="1" applyProtection="1">
      <alignment horizontal="center" vertical="center"/>
      <protection locked="0"/>
    </xf>
    <xf numFmtId="164" fontId="12" fillId="7" borderId="0" xfId="0" applyNumberFormat="1" applyFont="1" applyFill="1" applyBorder="1" applyAlignment="1" applyProtection="1">
      <alignment horizontal="center" vertical="center"/>
      <protection locked="0"/>
    </xf>
    <xf numFmtId="164" fontId="12" fillId="5" borderId="0" xfId="0" applyNumberFormat="1" applyFont="1" applyFill="1" applyBorder="1" applyAlignment="1" applyProtection="1">
      <alignment horizontal="center" vertical="center"/>
      <protection locked="0"/>
    </xf>
    <xf numFmtId="164" fontId="26" fillId="11" borderId="0" xfId="0" applyNumberFormat="1" applyFont="1" applyFill="1" applyBorder="1" applyAlignment="1" applyProtection="1">
      <alignment horizontal="center" vertical="center" wrapText="1"/>
    </xf>
    <xf numFmtId="164" fontId="19" fillId="4" borderId="0" xfId="0" applyNumberFormat="1" applyFont="1" applyFill="1" applyBorder="1" applyAlignment="1" applyProtection="1">
      <alignment vertical="center" wrapText="1"/>
    </xf>
    <xf numFmtId="164" fontId="3" fillId="11" borderId="1" xfId="0" applyNumberFormat="1" applyFont="1" applyFill="1" applyBorder="1" applyAlignment="1" applyProtection="1">
      <alignment horizontal="center" vertical="center"/>
    </xf>
    <xf numFmtId="164" fontId="3" fillId="11" borderId="2" xfId="0" applyNumberFormat="1" applyFont="1" applyFill="1" applyBorder="1" applyAlignment="1" applyProtection="1">
      <alignment horizontal="center" vertical="center"/>
    </xf>
    <xf numFmtId="164" fontId="22" fillId="3" borderId="0" xfId="0" applyNumberFormat="1" applyFont="1" applyFill="1" applyBorder="1" applyAlignment="1" applyProtection="1">
      <alignment horizontal="center" vertical="center"/>
    </xf>
    <xf numFmtId="164" fontId="1" fillId="5" borderId="0" xfId="0" applyNumberFormat="1" applyFont="1" applyFill="1" applyBorder="1" applyAlignment="1" applyProtection="1">
      <alignment horizontal="center" vertical="center" textRotation="90"/>
    </xf>
    <xf numFmtId="164" fontId="5" fillId="6" borderId="0" xfId="0" applyNumberFormat="1" applyFont="1" applyFill="1" applyBorder="1" applyAlignment="1" applyProtection="1">
      <alignment horizontal="center"/>
    </xf>
    <xf numFmtId="164" fontId="19" fillId="5" borderId="0" xfId="0" applyNumberFormat="1" applyFont="1" applyFill="1" applyBorder="1" applyAlignment="1" applyProtection="1">
      <alignment vertical="center" wrapText="1"/>
    </xf>
    <xf numFmtId="164" fontId="24" fillId="11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left" vertical="center" wrapText="1"/>
    </xf>
    <xf numFmtId="164" fontId="23" fillId="4" borderId="0" xfId="0" applyNumberFormat="1" applyFont="1" applyFill="1" applyBorder="1" applyAlignment="1" applyProtection="1">
      <alignment horizontal="center" vertical="center"/>
    </xf>
    <xf numFmtId="164" fontId="11" fillId="7" borderId="0" xfId="0" applyNumberFormat="1" applyFont="1" applyFill="1" applyBorder="1" applyAlignment="1" applyProtection="1">
      <alignment horizontal="center" vertical="center"/>
    </xf>
    <xf numFmtId="164" fontId="12" fillId="8" borderId="0" xfId="0" applyNumberFormat="1" applyFont="1" applyFill="1" applyBorder="1" applyAlignment="1" applyProtection="1">
      <alignment horizontal="center" vertical="center"/>
    </xf>
    <xf numFmtId="164" fontId="6" fillId="11" borderId="0" xfId="0" applyNumberFormat="1" applyFont="1" applyFill="1" applyBorder="1" applyAlignment="1" applyProtection="1">
      <alignment horizontal="center" vertical="center"/>
    </xf>
    <xf numFmtId="164" fontId="7" fillId="12" borderId="0" xfId="0" applyNumberFormat="1" applyFont="1" applyFill="1" applyBorder="1" applyAlignment="1" applyProtection="1">
      <alignment horizontal="center" vertical="center" wrapText="1"/>
    </xf>
    <xf numFmtId="164" fontId="16" fillId="10" borderId="0" xfId="0" applyNumberFormat="1" applyFont="1" applyFill="1" applyBorder="1" applyAlignment="1" applyProtection="1">
      <alignment horizontal="center" vertical="center"/>
    </xf>
    <xf numFmtId="164" fontId="20" fillId="9" borderId="0" xfId="0" applyNumberFormat="1" applyFont="1" applyFill="1" applyBorder="1" applyAlignment="1" applyProtection="1">
      <alignment horizontal="center" vertical="center"/>
    </xf>
    <xf numFmtId="164" fontId="15" fillId="11" borderId="0" xfId="0" applyNumberFormat="1" applyFont="1" applyFill="1" applyBorder="1" applyAlignment="1" applyProtection="1">
      <alignment horizontal="center" wrapText="1"/>
    </xf>
    <xf numFmtId="164" fontId="16" fillId="9" borderId="0" xfId="0" applyNumberFormat="1" applyFont="1" applyFill="1" applyBorder="1" applyAlignment="1" applyProtection="1">
      <alignment horizontal="center" vertical="center" textRotation="90"/>
    </xf>
    <xf numFmtId="164" fontId="12" fillId="9" borderId="0" xfId="0" applyNumberFormat="1" applyFont="1" applyFill="1" applyBorder="1" applyAlignment="1" applyProtection="1">
      <alignment vertical="center" wrapText="1"/>
    </xf>
    <xf numFmtId="164" fontId="21" fillId="11" borderId="0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</xdr:colOff>
      <xdr:row>30</xdr:row>
      <xdr:rowOff>1</xdr:rowOff>
    </xdr:from>
    <xdr:to>
      <xdr:col>9</xdr:col>
      <xdr:colOff>27214</xdr:colOff>
      <xdr:row>41</xdr:row>
      <xdr:rowOff>23812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2232" y="7905751"/>
          <a:ext cx="9086170" cy="209549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tx1"/>
              </a:solidFill>
            </a:rPr>
            <a:t>Bestehensnorm Eidgenössisches Fähigkeitszeugnis</a:t>
          </a:r>
        </a:p>
        <a:p>
          <a:endParaRPr lang="de-CH" sz="1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600" baseline="0"/>
            <a:t>Die Prüfung ist bestanden, wenn die </a:t>
          </a:r>
          <a:r>
            <a:rPr lang="de-CH" sz="1600" u="sng" baseline="0"/>
            <a:t>Gesamtnote</a:t>
          </a:r>
          <a:r>
            <a:rPr lang="de-CH" sz="1600" baseline="0"/>
            <a:t> gleich Note 4.0 oder höher ist.</a:t>
          </a:r>
          <a:endParaRPr lang="de-CH" sz="1600">
            <a:effectLst/>
          </a:endParaRPr>
        </a:p>
        <a:p>
          <a:endParaRPr lang="de-CH" sz="1600" baseline="0"/>
        </a:p>
        <a:p>
          <a:endParaRPr lang="de-CH" sz="1600">
            <a:effectLst/>
          </a:endParaRPr>
        </a:p>
        <a:p>
          <a:r>
            <a:rPr lang="de-CH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Keine Gewähr für die Richtigkeit dieser Angaben. Wird nicht als Grundlage für Rekurse anerkannt.</a:t>
          </a:r>
        </a:p>
        <a:p>
          <a:r>
            <a:rPr lang="de-CH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März 2023/MAL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pageSetUpPr fitToPage="1"/>
  </sheetPr>
  <dimension ref="A1:AI67"/>
  <sheetViews>
    <sheetView tabSelected="1" topLeftCell="A7" zoomScale="80" zoomScaleNormal="80" zoomScalePageLayoutView="55" workbookViewId="0">
      <selection activeCell="K24" sqref="K24"/>
    </sheetView>
  </sheetViews>
  <sheetFormatPr baseColWidth="10" defaultColWidth="20" defaultRowHeight="15" x14ac:dyDescent="0.25"/>
  <cols>
    <col min="1" max="1" width="4.7109375" style="4" customWidth="1"/>
    <col min="2" max="2" width="1.7109375" style="4" customWidth="1"/>
    <col min="3" max="3" width="45" style="4" customWidth="1"/>
    <col min="4" max="4" width="1.85546875" style="7" customWidth="1"/>
    <col min="5" max="5" width="61.85546875" style="4" customWidth="1"/>
    <col min="6" max="6" width="1.28515625" style="4" customWidth="1"/>
    <col min="7" max="7" width="12.140625" style="4" customWidth="1"/>
    <col min="8" max="8" width="1.7109375" style="7" customWidth="1"/>
    <col min="9" max="9" width="12.28515625" style="4" customWidth="1"/>
    <col min="10" max="10" width="1.7109375" style="4" customWidth="1"/>
    <col min="11" max="11" width="12" style="4" customWidth="1"/>
    <col min="12" max="12" width="1.7109375" style="7" customWidth="1"/>
    <col min="13" max="13" width="12" style="4" customWidth="1"/>
    <col min="14" max="14" width="4.5703125" style="7" customWidth="1"/>
    <col min="15" max="15" width="20.28515625" style="11" customWidth="1"/>
    <col min="16" max="16" width="1.7109375" style="8" customWidth="1"/>
    <col min="17" max="17" width="16.7109375" style="6" customWidth="1"/>
    <col min="18" max="18" width="1.7109375" style="8" customWidth="1"/>
    <col min="19" max="19" width="11.7109375" style="6" customWidth="1"/>
    <col min="20" max="20" width="1.7109375" style="6" customWidth="1"/>
    <col min="21" max="21" width="14.28515625" style="6" hidden="1" customWidth="1"/>
    <col min="22" max="22" width="17.140625" style="6" customWidth="1"/>
    <col min="23" max="23" width="1.7109375" style="6" customWidth="1"/>
    <col min="24" max="24" width="32.85546875" style="6" bestFit="1" customWidth="1"/>
    <col min="25" max="25" width="1.7109375" style="4" customWidth="1"/>
    <col min="26" max="26" width="11" style="4" hidden="1" customWidth="1"/>
    <col min="27" max="27" width="0" style="4" hidden="1" customWidth="1"/>
    <col min="28" max="28" width="0" style="91" hidden="1" customWidth="1"/>
    <col min="29" max="16384" width="20" style="4"/>
  </cols>
  <sheetData>
    <row r="1" spans="1:35" ht="31.5" x14ac:dyDescent="0.25">
      <c r="A1" s="29"/>
      <c r="B1" s="29"/>
      <c r="C1" s="76" t="s">
        <v>22</v>
      </c>
      <c r="D1" s="2"/>
      <c r="E1" s="2"/>
      <c r="F1" s="76"/>
      <c r="G1" s="76"/>
      <c r="H1" s="76"/>
      <c r="I1" s="76"/>
      <c r="J1" s="29"/>
      <c r="K1" s="29"/>
      <c r="L1" s="29"/>
      <c r="M1" s="29"/>
      <c r="N1" s="29"/>
      <c r="O1" s="67"/>
      <c r="P1" s="40"/>
      <c r="Q1" s="40"/>
      <c r="R1" s="40"/>
      <c r="S1" s="40"/>
      <c r="T1" s="40"/>
      <c r="U1" s="40"/>
      <c r="V1" s="40"/>
      <c r="W1" s="40"/>
      <c r="X1" s="40"/>
      <c r="Y1" s="29"/>
      <c r="Z1" s="29"/>
      <c r="AA1" s="42" t="s">
        <v>27</v>
      </c>
      <c r="AB1" s="90"/>
      <c r="AC1" s="29"/>
      <c r="AD1" s="29"/>
      <c r="AE1" s="29"/>
      <c r="AF1" s="29"/>
      <c r="AG1" s="29"/>
      <c r="AH1" s="29"/>
      <c r="AI1" s="29"/>
    </row>
    <row r="2" spans="1:35" s="1" customFormat="1" ht="39" customHeight="1" x14ac:dyDescent="0.25">
      <c r="A2" s="28"/>
      <c r="B2" s="28"/>
      <c r="C2" s="28"/>
      <c r="D2" s="28"/>
      <c r="E2" s="28"/>
      <c r="F2" s="28"/>
      <c r="G2" s="123"/>
      <c r="H2" s="123"/>
      <c r="I2" s="123"/>
      <c r="J2" s="123"/>
      <c r="K2" s="123"/>
      <c r="L2" s="123"/>
      <c r="M2" s="123"/>
      <c r="N2" s="57"/>
      <c r="O2" s="124" t="s">
        <v>0</v>
      </c>
      <c r="P2" s="59"/>
      <c r="Q2" s="3" t="s">
        <v>1</v>
      </c>
      <c r="R2" s="59"/>
      <c r="S2" s="3" t="s">
        <v>2</v>
      </c>
      <c r="T2" s="59"/>
      <c r="U2" s="15" t="s">
        <v>14</v>
      </c>
      <c r="V2" s="3" t="s">
        <v>32</v>
      </c>
      <c r="W2" s="59"/>
      <c r="X2" s="81" t="s">
        <v>3</v>
      </c>
      <c r="Y2" s="31"/>
      <c r="Z2" s="28"/>
      <c r="AA2" s="112" t="s">
        <v>24</v>
      </c>
      <c r="AB2" s="113"/>
      <c r="AC2" s="28"/>
      <c r="AD2" s="28"/>
      <c r="AE2" s="28"/>
      <c r="AF2" s="28"/>
      <c r="AG2" s="28"/>
      <c r="AH2" s="28"/>
      <c r="AI2" s="28"/>
    </row>
    <row r="3" spans="1:35" ht="21" x14ac:dyDescent="0.35">
      <c r="A3" s="29"/>
      <c r="B3" s="29"/>
      <c r="C3" s="5" t="s">
        <v>13</v>
      </c>
      <c r="D3" s="39"/>
      <c r="E3" s="39"/>
      <c r="F3" s="40"/>
      <c r="G3" s="125" t="s">
        <v>33</v>
      </c>
      <c r="H3" s="125"/>
      <c r="I3" s="125"/>
      <c r="J3" s="125"/>
      <c r="K3" s="125"/>
      <c r="L3" s="125"/>
      <c r="M3" s="125"/>
      <c r="N3" s="58"/>
      <c r="O3" s="124"/>
      <c r="P3" s="49"/>
      <c r="Q3" s="49"/>
      <c r="R3" s="49"/>
      <c r="S3" s="49"/>
      <c r="T3" s="69"/>
      <c r="U3" s="31">
        <f>(((S5*25%)+(S7*10%)+(S9*5%)+(S11*10%))*3+(S13*50%))/2</f>
        <v>0</v>
      </c>
      <c r="V3" s="71"/>
      <c r="W3" s="69"/>
      <c r="X3" s="72"/>
      <c r="Y3" s="72"/>
      <c r="Z3" s="29"/>
      <c r="AA3" s="96"/>
      <c r="AB3" s="97"/>
      <c r="AC3" s="29"/>
      <c r="AD3" s="29"/>
      <c r="AE3" s="29"/>
      <c r="AF3" s="29"/>
      <c r="AG3" s="29"/>
      <c r="AH3" s="29"/>
      <c r="AI3" s="29"/>
    </row>
    <row r="4" spans="1:35" s="7" customFormat="1" ht="15.75" customHeight="1" x14ac:dyDescent="0.35">
      <c r="A4" s="30"/>
      <c r="B4" s="29"/>
      <c r="C4" s="40"/>
      <c r="D4" s="40"/>
      <c r="E4" s="39"/>
      <c r="F4" s="40"/>
      <c r="G4" s="41"/>
      <c r="H4" s="41"/>
      <c r="I4" s="41"/>
      <c r="J4" s="41"/>
      <c r="K4" s="41"/>
      <c r="L4" s="41"/>
      <c r="M4" s="41"/>
      <c r="N4" s="42"/>
      <c r="O4" s="43"/>
      <c r="P4" s="44"/>
      <c r="Q4" s="44"/>
      <c r="R4" s="44"/>
      <c r="S4" s="44"/>
      <c r="T4" s="40"/>
      <c r="U4" s="40">
        <f>((S5*0.5)+(S7*0.2)+(S9*0.1)+(S11*0.2)+S13)/2</f>
        <v>0</v>
      </c>
      <c r="V4" s="40"/>
      <c r="W4" s="40"/>
      <c r="X4" s="40"/>
      <c r="Y4" s="29"/>
      <c r="Z4" s="29"/>
      <c r="AA4" s="98" t="s">
        <v>26</v>
      </c>
      <c r="AB4" s="99" t="s">
        <v>25</v>
      </c>
      <c r="AC4" s="29"/>
      <c r="AD4" s="29"/>
      <c r="AE4" s="29"/>
      <c r="AF4" s="29"/>
      <c r="AG4" s="29"/>
      <c r="AH4" s="29"/>
      <c r="AI4" s="29"/>
    </row>
    <row r="5" spans="1:35" s="9" customFormat="1" ht="23.1" customHeight="1" x14ac:dyDescent="0.3">
      <c r="A5" s="128" t="s">
        <v>4</v>
      </c>
      <c r="B5" s="31"/>
      <c r="C5" s="129" t="s">
        <v>28</v>
      </c>
      <c r="D5" s="35"/>
      <c r="E5" s="18" t="s">
        <v>15</v>
      </c>
      <c r="F5" s="31"/>
      <c r="G5" s="130"/>
      <c r="H5" s="130"/>
      <c r="I5" s="130"/>
      <c r="J5" s="130"/>
      <c r="K5" s="130"/>
      <c r="L5" s="55"/>
      <c r="M5" s="89"/>
      <c r="N5" s="33"/>
      <c r="O5" s="54"/>
      <c r="P5" s="56"/>
      <c r="Q5" s="12">
        <v>0</v>
      </c>
      <c r="R5" s="70"/>
      <c r="S5" s="13">
        <f>Q5</f>
        <v>0</v>
      </c>
      <c r="T5" s="35"/>
      <c r="U5" s="114">
        <f>ROUND((S9*5%)+(S13*50%)+(S11*10%)+(S5*25%)+(S7*10%),1)</f>
        <v>0</v>
      </c>
      <c r="V5" s="126">
        <f>ROUND((S5*50%)+(S7*20%)+(S9*10%)+(S11*20%),1)</f>
        <v>0</v>
      </c>
      <c r="W5" s="35"/>
      <c r="X5" s="120">
        <f>ROUND((V5*3+S13+S17+S24+S26)/7,1)</f>
        <v>0</v>
      </c>
      <c r="Y5" s="31"/>
      <c r="Z5" s="31"/>
      <c r="AA5" s="100">
        <f>S5*14%</f>
        <v>0</v>
      </c>
      <c r="AB5" s="92">
        <v>14</v>
      </c>
      <c r="AC5" s="31"/>
      <c r="AD5" s="31"/>
      <c r="AE5" s="31"/>
      <c r="AF5" s="31"/>
      <c r="AG5" s="31"/>
      <c r="AH5" s="31"/>
      <c r="AI5" s="31"/>
    </row>
    <row r="6" spans="1:35" s="9" customFormat="1" ht="21" customHeight="1" x14ac:dyDescent="0.3">
      <c r="A6" s="128"/>
      <c r="B6" s="31"/>
      <c r="C6" s="129"/>
      <c r="D6" s="35"/>
      <c r="E6" s="50"/>
      <c r="F6" s="35"/>
      <c r="G6" s="51"/>
      <c r="H6" s="51"/>
      <c r="I6" s="51"/>
      <c r="J6" s="51"/>
      <c r="K6" s="51"/>
      <c r="L6" s="51"/>
      <c r="M6" s="51"/>
      <c r="N6" s="33"/>
      <c r="O6" s="54"/>
      <c r="P6" s="56"/>
      <c r="Q6" s="34"/>
      <c r="R6" s="34"/>
      <c r="S6" s="56"/>
      <c r="T6" s="35"/>
      <c r="U6" s="114"/>
      <c r="V6" s="126"/>
      <c r="W6" s="35"/>
      <c r="X6" s="120"/>
      <c r="Y6" s="31"/>
      <c r="Z6" s="31"/>
      <c r="AA6" s="100"/>
      <c r="AB6" s="92"/>
      <c r="AC6" s="31"/>
      <c r="AD6" s="31"/>
      <c r="AE6" s="31"/>
      <c r="AF6" s="31"/>
      <c r="AG6" s="31"/>
      <c r="AH6" s="31"/>
      <c r="AI6" s="31"/>
    </row>
    <row r="7" spans="1:35" s="9" customFormat="1" ht="21" customHeight="1" x14ac:dyDescent="0.3">
      <c r="A7" s="128"/>
      <c r="B7" s="31"/>
      <c r="C7" s="129"/>
      <c r="D7" s="35"/>
      <c r="E7" s="18" t="s">
        <v>16</v>
      </c>
      <c r="F7" s="31"/>
      <c r="G7" s="55"/>
      <c r="H7" s="55"/>
      <c r="I7" s="55"/>
      <c r="J7" s="55"/>
      <c r="K7" s="55"/>
      <c r="L7" s="55"/>
      <c r="M7" s="55"/>
      <c r="N7" s="33"/>
      <c r="O7" s="56"/>
      <c r="P7" s="56"/>
      <c r="Q7" s="12">
        <v>0</v>
      </c>
      <c r="R7" s="70"/>
      <c r="S7" s="13">
        <f>Q7</f>
        <v>0</v>
      </c>
      <c r="T7" s="35"/>
      <c r="U7" s="114"/>
      <c r="V7" s="126"/>
      <c r="W7" s="35"/>
      <c r="X7" s="120"/>
      <c r="Y7" s="31"/>
      <c r="Z7" s="31"/>
      <c r="AA7" s="100">
        <f>S7*6%</f>
        <v>0</v>
      </c>
      <c r="AB7" s="92">
        <v>6</v>
      </c>
      <c r="AC7" s="31"/>
      <c r="AD7" s="31"/>
      <c r="AE7" s="31"/>
      <c r="AF7" s="31"/>
      <c r="AG7" s="31"/>
      <c r="AH7" s="31"/>
      <c r="AI7" s="31"/>
    </row>
    <row r="8" spans="1:35" s="9" customFormat="1" ht="21" customHeight="1" x14ac:dyDescent="0.3">
      <c r="A8" s="128"/>
      <c r="B8" s="31"/>
      <c r="C8" s="129"/>
      <c r="D8" s="35"/>
      <c r="E8" s="77"/>
      <c r="F8" s="31"/>
      <c r="G8" s="55"/>
      <c r="H8" s="55"/>
      <c r="I8" s="55"/>
      <c r="J8" s="55"/>
      <c r="K8" s="55"/>
      <c r="L8" s="55"/>
      <c r="M8" s="55"/>
      <c r="N8" s="33"/>
      <c r="O8" s="56"/>
      <c r="P8" s="56"/>
      <c r="Q8" s="70"/>
      <c r="R8" s="70"/>
      <c r="S8" s="70"/>
      <c r="T8" s="35"/>
      <c r="U8" s="114"/>
      <c r="V8" s="126"/>
      <c r="W8" s="35"/>
      <c r="X8" s="120"/>
      <c r="Y8" s="31"/>
      <c r="Z8" s="31"/>
      <c r="AA8" s="100"/>
      <c r="AB8" s="92"/>
      <c r="AC8" s="31"/>
      <c r="AD8" s="31"/>
      <c r="AE8" s="31"/>
      <c r="AF8" s="31"/>
      <c r="AG8" s="31"/>
      <c r="AH8" s="31"/>
      <c r="AI8" s="31"/>
    </row>
    <row r="9" spans="1:35" s="10" customFormat="1" ht="22.5" customHeight="1" x14ac:dyDescent="0.3">
      <c r="A9" s="128"/>
      <c r="B9" s="31"/>
      <c r="C9" s="129"/>
      <c r="D9" s="45"/>
      <c r="E9" s="17" t="s">
        <v>17</v>
      </c>
      <c r="F9" s="35"/>
      <c r="G9" s="85">
        <v>0</v>
      </c>
      <c r="H9" s="55"/>
      <c r="I9" s="55"/>
      <c r="J9" s="51"/>
      <c r="K9" s="55"/>
      <c r="L9" s="55"/>
      <c r="M9" s="55"/>
      <c r="N9" s="33"/>
      <c r="O9" s="79">
        <f>G9</f>
        <v>0</v>
      </c>
      <c r="P9" s="56"/>
      <c r="Q9" s="34"/>
      <c r="R9" s="34"/>
      <c r="S9" s="86">
        <f>O9</f>
        <v>0</v>
      </c>
      <c r="T9" s="35"/>
      <c r="U9" s="114"/>
      <c r="V9" s="126"/>
      <c r="W9" s="35"/>
      <c r="X9" s="120"/>
      <c r="Y9" s="31"/>
      <c r="Z9" s="31"/>
      <c r="AA9" s="100">
        <f>S9*3%</f>
        <v>0</v>
      </c>
      <c r="AB9" s="92">
        <v>3</v>
      </c>
      <c r="AC9" s="31"/>
      <c r="AD9" s="31"/>
      <c r="AE9" s="31"/>
      <c r="AF9" s="31"/>
      <c r="AG9" s="31"/>
      <c r="AH9" s="31"/>
      <c r="AI9" s="31"/>
    </row>
    <row r="10" spans="1:35" s="9" customFormat="1" ht="18.75" customHeight="1" x14ac:dyDescent="0.3">
      <c r="A10" s="128"/>
      <c r="B10" s="31"/>
      <c r="C10" s="129"/>
      <c r="D10" s="45"/>
      <c r="E10" s="50"/>
      <c r="F10" s="35"/>
      <c r="G10" s="51"/>
      <c r="H10" s="51"/>
      <c r="I10" s="51"/>
      <c r="J10" s="51"/>
      <c r="K10" s="51"/>
      <c r="L10" s="51"/>
      <c r="M10" s="51"/>
      <c r="N10" s="33"/>
      <c r="O10" s="54"/>
      <c r="P10" s="56"/>
      <c r="Q10" s="34"/>
      <c r="R10" s="34"/>
      <c r="S10" s="56"/>
      <c r="T10" s="35"/>
      <c r="U10" s="114"/>
      <c r="V10" s="126"/>
      <c r="W10" s="35"/>
      <c r="X10" s="120"/>
      <c r="Y10" s="31"/>
      <c r="Z10" s="31"/>
      <c r="AA10" s="100"/>
      <c r="AB10" s="92"/>
      <c r="AC10" s="31"/>
      <c r="AD10" s="31"/>
      <c r="AE10" s="31"/>
      <c r="AF10" s="31"/>
      <c r="AG10" s="31"/>
      <c r="AH10" s="31"/>
      <c r="AI10" s="31"/>
    </row>
    <row r="11" spans="1:35" s="9" customFormat="1" ht="22.5" customHeight="1" x14ac:dyDescent="0.3">
      <c r="A11" s="128"/>
      <c r="B11" s="31"/>
      <c r="C11" s="129"/>
      <c r="D11" s="35"/>
      <c r="E11" s="17" t="s">
        <v>18</v>
      </c>
      <c r="F11" s="35"/>
      <c r="G11" s="55"/>
      <c r="H11" s="55"/>
      <c r="I11" s="55"/>
      <c r="J11" s="51"/>
      <c r="K11" s="55"/>
      <c r="L11" s="55"/>
      <c r="M11" s="55"/>
      <c r="N11" s="33"/>
      <c r="O11" s="54"/>
      <c r="P11" s="56"/>
      <c r="Q11" s="12">
        <v>0</v>
      </c>
      <c r="R11" s="70"/>
      <c r="S11" s="13">
        <f>Q11</f>
        <v>0</v>
      </c>
      <c r="T11" s="35"/>
      <c r="U11" s="114"/>
      <c r="V11" s="126"/>
      <c r="W11" s="35"/>
      <c r="X11" s="120"/>
      <c r="Y11" s="31"/>
      <c r="Z11" s="31"/>
      <c r="AA11" s="100">
        <f>S11*6%</f>
        <v>0</v>
      </c>
      <c r="AB11" s="92">
        <v>6</v>
      </c>
      <c r="AC11" s="31"/>
      <c r="AD11" s="31"/>
      <c r="AE11" s="31"/>
      <c r="AF11" s="31"/>
      <c r="AG11" s="31"/>
      <c r="AH11" s="31"/>
      <c r="AI11" s="31"/>
    </row>
    <row r="12" spans="1:35" s="9" customFormat="1" ht="23.25" customHeight="1" x14ac:dyDescent="0.3">
      <c r="A12" s="128"/>
      <c r="B12" s="31"/>
      <c r="C12" s="129"/>
      <c r="D12" s="35"/>
      <c r="E12" s="53"/>
      <c r="F12" s="31"/>
      <c r="G12" s="55"/>
      <c r="H12" s="55"/>
      <c r="I12" s="55"/>
      <c r="J12" s="33"/>
      <c r="K12" s="55"/>
      <c r="L12" s="103"/>
      <c r="M12" s="103"/>
      <c r="N12" s="33"/>
      <c r="O12" s="56"/>
      <c r="P12" s="34"/>
      <c r="Q12" s="49"/>
      <c r="R12" s="34"/>
      <c r="S12" s="56"/>
      <c r="T12" s="35"/>
      <c r="U12" s="114"/>
      <c r="V12" s="35"/>
      <c r="W12" s="35"/>
      <c r="X12" s="120"/>
      <c r="Y12" s="31"/>
      <c r="Z12" s="31">
        <f>ROUND((((SUM(S5:S11)/4)*2)+(S13*2)+S17+S24+S26)/7,1)</f>
        <v>0</v>
      </c>
      <c r="AA12" s="100"/>
      <c r="AB12" s="92"/>
      <c r="AC12" s="31"/>
      <c r="AD12" s="31"/>
      <c r="AE12" s="31"/>
      <c r="AF12" s="31"/>
      <c r="AG12" s="31"/>
      <c r="AH12" s="31"/>
      <c r="AI12" s="31"/>
    </row>
    <row r="13" spans="1:35" s="10" customFormat="1" ht="23.1" customHeight="1" x14ac:dyDescent="0.3">
      <c r="A13" s="128"/>
      <c r="B13" s="31"/>
      <c r="C13" s="129"/>
      <c r="D13" s="45"/>
      <c r="E13" s="16" t="s">
        <v>23</v>
      </c>
      <c r="F13" s="31"/>
      <c r="G13" s="80"/>
      <c r="H13" s="80"/>
      <c r="I13" s="80"/>
      <c r="J13" s="80"/>
      <c r="K13" s="23">
        <v>0</v>
      </c>
      <c r="L13" s="103"/>
      <c r="M13" s="23">
        <v>0</v>
      </c>
      <c r="N13" s="33"/>
      <c r="O13" s="79">
        <f>ROUND(AVERAGE(K13,M13)*2,0)/2</f>
        <v>0</v>
      </c>
      <c r="P13" s="56"/>
      <c r="Q13" s="87">
        <v>0</v>
      </c>
      <c r="R13" s="34"/>
      <c r="S13" s="26">
        <f>ROUND(AVERAGE(O13,Q13),1)</f>
        <v>0</v>
      </c>
      <c r="T13" s="35"/>
      <c r="U13" s="114"/>
      <c r="V13" s="26">
        <f>S13</f>
        <v>0</v>
      </c>
      <c r="W13" s="35"/>
      <c r="X13" s="120"/>
      <c r="Y13" s="31"/>
      <c r="Z13" s="31">
        <f>ROUND((((S5*25%)+(S7*10%)+(S9*5%)+(S11*10%))*2+((S13*50%)*2)+S17+S24+S26)/7,1)</f>
        <v>0</v>
      </c>
      <c r="AA13" s="100">
        <f>S13*29%</f>
        <v>0</v>
      </c>
      <c r="AB13" s="92">
        <v>29</v>
      </c>
      <c r="AC13" s="31"/>
      <c r="AD13" s="31"/>
      <c r="AE13" s="31"/>
      <c r="AF13" s="31"/>
      <c r="AG13" s="31"/>
      <c r="AH13" s="31"/>
      <c r="AI13" s="31"/>
    </row>
    <row r="14" spans="1:35" s="9" customFormat="1" ht="18.75" customHeight="1" x14ac:dyDescent="0.3">
      <c r="A14" s="31"/>
      <c r="B14" s="31"/>
      <c r="C14" s="31"/>
      <c r="D14" s="31"/>
      <c r="E14" s="31"/>
      <c r="F14" s="31"/>
      <c r="G14" s="33"/>
      <c r="H14" s="33"/>
      <c r="I14" s="33"/>
      <c r="J14" s="33"/>
      <c r="K14" s="33"/>
      <c r="L14" s="33"/>
      <c r="M14" s="33"/>
      <c r="N14" s="33"/>
      <c r="O14" s="56"/>
      <c r="P14" s="34"/>
      <c r="Q14" s="34"/>
      <c r="R14" s="34"/>
      <c r="S14" s="49"/>
      <c r="T14" s="35"/>
      <c r="U14" s="35"/>
      <c r="V14" s="35"/>
      <c r="W14" s="35"/>
      <c r="X14" s="120"/>
      <c r="Y14" s="31"/>
      <c r="Z14" s="31"/>
      <c r="AA14" s="100"/>
      <c r="AB14" s="92"/>
      <c r="AC14" s="31"/>
      <c r="AD14" s="31"/>
      <c r="AE14" s="31"/>
      <c r="AF14" s="31"/>
      <c r="AG14" s="31"/>
      <c r="AH14" s="31"/>
      <c r="AI14" s="31"/>
    </row>
    <row r="15" spans="1:35" s="10" customFormat="1" ht="23.25" customHeight="1" x14ac:dyDescent="0.35">
      <c r="A15" s="115" t="s">
        <v>5</v>
      </c>
      <c r="B15" s="32"/>
      <c r="C15" s="36"/>
      <c r="D15" s="37"/>
      <c r="E15" s="37"/>
      <c r="F15" s="32"/>
      <c r="G15" s="116" t="s">
        <v>6</v>
      </c>
      <c r="H15" s="116"/>
      <c r="I15" s="116"/>
      <c r="J15" s="60"/>
      <c r="K15" s="116" t="s">
        <v>7</v>
      </c>
      <c r="L15" s="116"/>
      <c r="M15" s="116"/>
      <c r="N15" s="60"/>
      <c r="O15" s="57"/>
      <c r="P15" s="37"/>
      <c r="Q15" s="37"/>
      <c r="R15" s="37"/>
      <c r="S15" s="49"/>
      <c r="T15" s="35"/>
      <c r="U15" s="114">
        <f>ROUND(AVERAGE(S17,S24,S26),1)</f>
        <v>0</v>
      </c>
      <c r="V15" s="63"/>
      <c r="W15" s="35"/>
      <c r="X15" s="120"/>
      <c r="Y15" s="31"/>
      <c r="Z15" s="31"/>
      <c r="AA15" s="100"/>
      <c r="AB15" s="92"/>
      <c r="AC15" s="31"/>
      <c r="AD15" s="31"/>
      <c r="AE15" s="31"/>
      <c r="AF15" s="31"/>
      <c r="AG15" s="31"/>
      <c r="AH15" s="31"/>
      <c r="AI15" s="31"/>
    </row>
    <row r="16" spans="1:35" s="9" customFormat="1" ht="21" customHeight="1" x14ac:dyDescent="0.35">
      <c r="A16" s="115"/>
      <c r="B16" s="29"/>
      <c r="C16" s="38"/>
      <c r="D16" s="39"/>
      <c r="E16" s="39"/>
      <c r="F16" s="40"/>
      <c r="G16" s="24" t="s">
        <v>8</v>
      </c>
      <c r="H16" s="63"/>
      <c r="I16" s="24" t="s">
        <v>9</v>
      </c>
      <c r="J16" s="63"/>
      <c r="K16" s="24" t="s">
        <v>10</v>
      </c>
      <c r="L16" s="63"/>
      <c r="M16" s="24" t="s">
        <v>11</v>
      </c>
      <c r="N16" s="58"/>
      <c r="O16" s="43"/>
      <c r="P16" s="44"/>
      <c r="Q16" s="44"/>
      <c r="R16" s="44"/>
      <c r="S16" s="49"/>
      <c r="T16" s="35"/>
      <c r="U16" s="114"/>
      <c r="V16" s="63"/>
      <c r="W16" s="35"/>
      <c r="X16" s="120"/>
      <c r="Y16" s="31"/>
      <c r="Z16" s="31"/>
      <c r="AA16" s="100"/>
      <c r="AB16" s="92"/>
      <c r="AC16" s="31"/>
      <c r="AD16" s="31"/>
      <c r="AE16" s="31"/>
      <c r="AF16" s="31"/>
      <c r="AG16" s="31"/>
      <c r="AH16" s="31"/>
      <c r="AI16" s="31"/>
    </row>
    <row r="17" spans="1:35" s="10" customFormat="1" ht="22.5" customHeight="1" x14ac:dyDescent="0.3">
      <c r="A17" s="115"/>
      <c r="B17" s="31"/>
      <c r="C17" s="119" t="s">
        <v>29</v>
      </c>
      <c r="D17" s="31"/>
      <c r="E17" s="14" t="s">
        <v>19</v>
      </c>
      <c r="F17" s="31"/>
      <c r="G17" s="84"/>
      <c r="H17" s="48"/>
      <c r="I17" s="84"/>
      <c r="J17" s="48"/>
      <c r="K17" s="25">
        <v>0</v>
      </c>
      <c r="L17" s="48"/>
      <c r="M17" s="25">
        <v>0</v>
      </c>
      <c r="N17" s="104"/>
      <c r="O17" s="78">
        <f>ROUND(AVERAGE(K17,M17)*2,0)/2</f>
        <v>0</v>
      </c>
      <c r="P17" s="49"/>
      <c r="Q17" s="83"/>
      <c r="R17" s="49"/>
      <c r="S17" s="121">
        <f>ROUND(AVERAGE(O17,Q19,Q21),1)</f>
        <v>0</v>
      </c>
      <c r="T17" s="35"/>
      <c r="U17" s="114"/>
      <c r="V17" s="121">
        <f>S17</f>
        <v>0</v>
      </c>
      <c r="W17" s="35"/>
      <c r="X17" s="120"/>
      <c r="Y17" s="31"/>
      <c r="Z17" s="31"/>
      <c r="AA17" s="100">
        <f>S17*14%</f>
        <v>0</v>
      </c>
      <c r="AB17" s="92">
        <v>14</v>
      </c>
      <c r="AC17" s="31"/>
      <c r="AD17" s="31"/>
      <c r="AE17" s="31"/>
      <c r="AF17" s="31"/>
      <c r="AG17" s="31"/>
      <c r="AH17" s="31"/>
      <c r="AI17" s="31"/>
    </row>
    <row r="18" spans="1:35" s="10" customFormat="1" ht="11.25" customHeight="1" x14ac:dyDescent="0.3">
      <c r="A18" s="115"/>
      <c r="B18" s="31"/>
      <c r="C18" s="119"/>
      <c r="D18" s="31"/>
      <c r="E18" s="50"/>
      <c r="F18" s="31"/>
      <c r="G18" s="84"/>
      <c r="H18" s="48"/>
      <c r="I18" s="84"/>
      <c r="J18" s="48"/>
      <c r="K18" s="84"/>
      <c r="L18" s="48"/>
      <c r="M18" s="84"/>
      <c r="N18" s="104"/>
      <c r="O18" s="83"/>
      <c r="P18" s="49"/>
      <c r="Q18" s="83"/>
      <c r="R18" s="49"/>
      <c r="S18" s="121"/>
      <c r="T18" s="35"/>
      <c r="U18" s="114"/>
      <c r="V18" s="121"/>
      <c r="W18" s="35"/>
      <c r="X18" s="120"/>
      <c r="Y18" s="31"/>
      <c r="Z18" s="31"/>
      <c r="AA18" s="100"/>
      <c r="AB18" s="92"/>
      <c r="AC18" s="31"/>
      <c r="AD18" s="31"/>
      <c r="AE18" s="31"/>
      <c r="AF18" s="31"/>
      <c r="AG18" s="31"/>
      <c r="AH18" s="31"/>
      <c r="AI18" s="31"/>
    </row>
    <row r="19" spans="1:35" s="10" customFormat="1" ht="22.5" customHeight="1" x14ac:dyDescent="0.3">
      <c r="A19" s="115"/>
      <c r="B19" s="31"/>
      <c r="C19" s="119"/>
      <c r="D19" s="31"/>
      <c r="E19" s="14" t="s">
        <v>20</v>
      </c>
      <c r="F19" s="31"/>
      <c r="G19" s="84"/>
      <c r="H19" s="48"/>
      <c r="I19" s="84"/>
      <c r="J19" s="48"/>
      <c r="K19" s="84"/>
      <c r="L19" s="48"/>
      <c r="M19" s="84"/>
      <c r="N19" s="104"/>
      <c r="O19" s="83"/>
      <c r="P19" s="49"/>
      <c r="Q19" s="107">
        <v>0</v>
      </c>
      <c r="R19" s="49"/>
      <c r="S19" s="121"/>
      <c r="T19" s="35"/>
      <c r="U19" s="114"/>
      <c r="V19" s="121"/>
      <c r="W19" s="35"/>
      <c r="X19" s="120"/>
      <c r="Y19" s="31"/>
      <c r="Z19" s="31"/>
      <c r="AA19" s="100"/>
      <c r="AB19" s="92"/>
      <c r="AC19" s="31"/>
      <c r="AD19" s="31"/>
      <c r="AE19" s="31"/>
      <c r="AF19" s="31"/>
      <c r="AG19" s="31"/>
      <c r="AH19" s="31"/>
      <c r="AI19" s="31"/>
    </row>
    <row r="20" spans="1:35" s="9" customFormat="1" ht="11.25" customHeight="1" x14ac:dyDescent="0.3">
      <c r="A20" s="115"/>
      <c r="B20" s="31"/>
      <c r="C20" s="119"/>
      <c r="D20" s="31"/>
      <c r="E20" s="31"/>
      <c r="F20" s="31"/>
      <c r="G20" s="65"/>
      <c r="H20" s="48"/>
      <c r="I20" s="65"/>
      <c r="J20" s="48"/>
      <c r="K20" s="65"/>
      <c r="L20" s="48"/>
      <c r="M20" s="102"/>
      <c r="N20" s="104"/>
      <c r="O20" s="56"/>
      <c r="P20" s="49"/>
      <c r="Q20" s="56"/>
      <c r="R20" s="49"/>
      <c r="S20" s="121"/>
      <c r="T20" s="35"/>
      <c r="U20" s="114"/>
      <c r="V20" s="121"/>
      <c r="W20" s="35"/>
      <c r="X20" s="120"/>
      <c r="Y20" s="31"/>
      <c r="Z20" s="31"/>
      <c r="AA20" s="100"/>
      <c r="AB20" s="92"/>
      <c r="AC20" s="31"/>
      <c r="AD20" s="31"/>
      <c r="AE20" s="31"/>
      <c r="AF20" s="31"/>
      <c r="AG20" s="31"/>
      <c r="AH20" s="31"/>
      <c r="AI20" s="31"/>
    </row>
    <row r="21" spans="1:35" s="9" customFormat="1" ht="23.25" customHeight="1" x14ac:dyDescent="0.3">
      <c r="A21" s="115"/>
      <c r="B21" s="31"/>
      <c r="C21" s="119"/>
      <c r="D21" s="31"/>
      <c r="E21" s="82" t="s">
        <v>21</v>
      </c>
      <c r="F21" s="31"/>
      <c r="G21" s="65"/>
      <c r="H21" s="48"/>
      <c r="I21" s="65"/>
      <c r="J21" s="48"/>
      <c r="K21" s="65"/>
      <c r="L21" s="48"/>
      <c r="M21" s="102"/>
      <c r="N21" s="104"/>
      <c r="O21" s="56"/>
      <c r="P21" s="49"/>
      <c r="Q21" s="108">
        <v>0</v>
      </c>
      <c r="R21" s="49"/>
      <c r="S21" s="121"/>
      <c r="T21" s="35"/>
      <c r="U21" s="114"/>
      <c r="V21" s="121"/>
      <c r="W21" s="35"/>
      <c r="X21" s="120"/>
      <c r="Y21" s="31"/>
      <c r="Z21" s="31"/>
      <c r="AA21" s="100"/>
      <c r="AB21" s="92"/>
      <c r="AC21" s="31"/>
      <c r="AD21" s="31"/>
      <c r="AE21" s="31"/>
      <c r="AF21" s="31"/>
      <c r="AG21" s="31"/>
      <c r="AH21" s="31"/>
      <c r="AI21" s="31"/>
    </row>
    <row r="22" spans="1:35" s="9" customFormat="1" ht="18.75" customHeight="1" x14ac:dyDescent="0.3">
      <c r="A22" s="115"/>
      <c r="B22" s="31"/>
      <c r="C22" s="31"/>
      <c r="D22" s="31"/>
      <c r="E22" s="31"/>
      <c r="F22" s="31"/>
      <c r="G22" s="65"/>
      <c r="H22" s="48"/>
      <c r="I22" s="65"/>
      <c r="J22" s="48"/>
      <c r="K22" s="65"/>
      <c r="L22" s="48"/>
      <c r="M22" s="102"/>
      <c r="N22" s="104"/>
      <c r="O22" s="56"/>
      <c r="P22" s="49"/>
      <c r="Q22" s="56"/>
      <c r="R22" s="49"/>
      <c r="S22" s="56"/>
      <c r="T22" s="35"/>
      <c r="U22" s="114"/>
      <c r="V22" s="63"/>
      <c r="W22" s="35"/>
      <c r="X22" s="120"/>
      <c r="Y22" s="31"/>
      <c r="Z22" s="31"/>
      <c r="AA22" s="100"/>
      <c r="AB22" s="92"/>
      <c r="AC22" s="31"/>
      <c r="AD22" s="31"/>
      <c r="AE22" s="31"/>
      <c r="AF22" s="31"/>
      <c r="AG22" s="31"/>
      <c r="AH22" s="31"/>
      <c r="AI22" s="31"/>
    </row>
    <row r="23" spans="1:35" s="10" customFormat="1" ht="18.75" customHeight="1" x14ac:dyDescent="0.3">
      <c r="A23" s="115"/>
      <c r="B23" s="31"/>
      <c r="C23" s="46"/>
      <c r="D23" s="46"/>
      <c r="E23" s="46"/>
      <c r="F23" s="52"/>
      <c r="G23" s="51"/>
      <c r="H23" s="33"/>
      <c r="I23" s="51"/>
      <c r="J23" s="33"/>
      <c r="K23" s="51"/>
      <c r="L23" s="33"/>
      <c r="M23" s="51"/>
      <c r="N23" s="104"/>
      <c r="O23" s="56"/>
      <c r="P23" s="49"/>
      <c r="Q23" s="56"/>
      <c r="R23" s="49"/>
      <c r="S23" s="56"/>
      <c r="T23" s="35"/>
      <c r="U23" s="114"/>
      <c r="V23" s="63"/>
      <c r="W23" s="35"/>
      <c r="X23" s="120"/>
      <c r="Y23" s="31"/>
      <c r="Z23" s="31"/>
      <c r="AA23" s="100"/>
      <c r="AB23" s="92"/>
      <c r="AC23" s="31"/>
      <c r="AD23" s="31"/>
      <c r="AE23" s="31"/>
      <c r="AF23" s="31"/>
      <c r="AG23" s="31"/>
      <c r="AH23" s="31"/>
      <c r="AI23" s="31"/>
    </row>
    <row r="24" spans="1:35" s="10" customFormat="1" ht="22.5" customHeight="1" x14ac:dyDescent="0.25">
      <c r="A24" s="115"/>
      <c r="B24" s="31"/>
      <c r="C24" s="111" t="s">
        <v>31</v>
      </c>
      <c r="D24" s="47"/>
      <c r="E24" s="19" t="s">
        <v>12</v>
      </c>
      <c r="F24" s="47"/>
      <c r="G24" s="66"/>
      <c r="H24" s="61"/>
      <c r="I24" s="66"/>
      <c r="J24" s="61"/>
      <c r="K24" s="27">
        <v>0</v>
      </c>
      <c r="L24" s="61"/>
      <c r="M24" s="27">
        <v>0</v>
      </c>
      <c r="N24" s="105"/>
      <c r="O24" s="79">
        <f>ROUND(AVERAGE(K24,M24)*2,0)/2</f>
        <v>0</v>
      </c>
      <c r="P24" s="56"/>
      <c r="Q24" s="56"/>
      <c r="R24" s="56"/>
      <c r="S24" s="88">
        <f>O24</f>
        <v>0</v>
      </c>
      <c r="T24" s="35"/>
      <c r="U24" s="114"/>
      <c r="V24" s="88">
        <f>S24</f>
        <v>0</v>
      </c>
      <c r="W24" s="35"/>
      <c r="X24" s="120"/>
      <c r="Y24" s="31"/>
      <c r="Z24" s="31"/>
      <c r="AA24" s="100">
        <f>S24*14%</f>
        <v>0</v>
      </c>
      <c r="AB24" s="92">
        <v>14</v>
      </c>
      <c r="AC24" s="31"/>
      <c r="AD24" s="31"/>
      <c r="AE24" s="31"/>
      <c r="AF24" s="31"/>
      <c r="AG24" s="31"/>
      <c r="AH24" s="31"/>
      <c r="AI24" s="31"/>
    </row>
    <row r="25" spans="1:35" s="10" customFormat="1" ht="15.75" customHeight="1" x14ac:dyDescent="0.25">
      <c r="A25" s="115"/>
      <c r="B25" s="29"/>
      <c r="C25" s="29"/>
      <c r="D25" s="29"/>
      <c r="E25" s="29"/>
      <c r="F25" s="29"/>
      <c r="G25" s="62"/>
      <c r="H25" s="62"/>
      <c r="I25" s="62"/>
      <c r="J25" s="62"/>
      <c r="K25" s="62"/>
      <c r="L25" s="62"/>
      <c r="M25" s="62"/>
      <c r="N25" s="29"/>
      <c r="O25" s="67"/>
      <c r="P25" s="40"/>
      <c r="Q25" s="40"/>
      <c r="R25" s="40"/>
      <c r="S25" s="68"/>
      <c r="T25" s="35"/>
      <c r="U25" s="114"/>
      <c r="V25" s="63"/>
      <c r="W25" s="35"/>
      <c r="X25" s="120"/>
      <c r="Y25" s="31"/>
      <c r="Z25" s="31"/>
      <c r="AA25" s="100"/>
      <c r="AB25" s="92"/>
      <c r="AC25" s="31"/>
      <c r="AD25" s="31"/>
      <c r="AE25" s="31"/>
      <c r="AF25" s="31"/>
      <c r="AG25" s="31"/>
      <c r="AH25" s="31"/>
      <c r="AI25" s="31"/>
    </row>
    <row r="26" spans="1:35" s="10" customFormat="1" ht="23.25" customHeight="1" x14ac:dyDescent="0.3">
      <c r="A26" s="115"/>
      <c r="B26" s="29"/>
      <c r="C26" s="117" t="s">
        <v>30</v>
      </c>
      <c r="D26" s="31"/>
      <c r="E26" s="22" t="s">
        <v>12</v>
      </c>
      <c r="F26" s="31"/>
      <c r="G26" s="118"/>
      <c r="H26" s="118"/>
      <c r="I26" s="118"/>
      <c r="J26" s="64"/>
      <c r="K26" s="20">
        <v>0</v>
      </c>
      <c r="L26" s="106"/>
      <c r="M26" s="20">
        <v>0</v>
      </c>
      <c r="N26" s="105"/>
      <c r="O26" s="79">
        <f>ROUND(AVERAGE(K26,M26)*2,0)/2</f>
        <v>0</v>
      </c>
      <c r="P26" s="40"/>
      <c r="Q26" s="40"/>
      <c r="R26" s="40"/>
      <c r="S26" s="122">
        <f>ROUND(AVERAGE(O26,Q28),1)</f>
        <v>0</v>
      </c>
      <c r="T26" s="35"/>
      <c r="U26" s="114"/>
      <c r="V26" s="122">
        <f>S26</f>
        <v>0</v>
      </c>
      <c r="W26" s="35"/>
      <c r="X26" s="120"/>
      <c r="Y26" s="31"/>
      <c r="Z26" s="31"/>
      <c r="AA26" s="100">
        <f>S26*14%</f>
        <v>0</v>
      </c>
      <c r="AB26" s="92">
        <v>14</v>
      </c>
      <c r="AC26" s="31"/>
      <c r="AD26" s="31"/>
      <c r="AE26" s="31"/>
      <c r="AF26" s="31"/>
      <c r="AG26" s="31"/>
      <c r="AH26" s="31"/>
      <c r="AI26" s="31"/>
    </row>
    <row r="27" spans="1:35" s="10" customFormat="1" ht="12" customHeight="1" x14ac:dyDescent="0.3">
      <c r="A27" s="21"/>
      <c r="B27" s="29"/>
      <c r="C27" s="117"/>
      <c r="D27" s="31"/>
      <c r="E27" s="31"/>
      <c r="F27" s="31"/>
      <c r="G27" s="64"/>
      <c r="H27" s="64"/>
      <c r="I27" s="61"/>
      <c r="J27" s="64"/>
      <c r="K27" s="61"/>
      <c r="L27" s="61"/>
      <c r="M27" s="31"/>
      <c r="N27" s="105"/>
      <c r="O27" s="56"/>
      <c r="P27" s="40"/>
      <c r="Q27" s="40"/>
      <c r="R27" s="40"/>
      <c r="S27" s="122"/>
      <c r="T27" s="35"/>
      <c r="U27" s="114"/>
      <c r="V27" s="122"/>
      <c r="W27" s="35"/>
      <c r="X27" s="120"/>
      <c r="Y27" s="31"/>
      <c r="Z27" s="31"/>
      <c r="AA27" s="100"/>
      <c r="AB27" s="92"/>
      <c r="AC27" s="31"/>
      <c r="AD27" s="31"/>
      <c r="AE27" s="31"/>
      <c r="AF27" s="31"/>
      <c r="AG27" s="31"/>
      <c r="AH27" s="31"/>
      <c r="AI27" s="31"/>
    </row>
    <row r="28" spans="1:35" s="10" customFormat="1" ht="29.25" customHeight="1" x14ac:dyDescent="0.3">
      <c r="A28" s="21"/>
      <c r="B28" s="29"/>
      <c r="C28" s="117"/>
      <c r="D28" s="31"/>
      <c r="E28" s="22" t="s">
        <v>1</v>
      </c>
      <c r="F28" s="31"/>
      <c r="G28" s="64"/>
      <c r="H28" s="64"/>
      <c r="I28" s="110"/>
      <c r="J28" s="64"/>
      <c r="K28" s="61"/>
      <c r="L28" s="61"/>
      <c r="M28" s="31"/>
      <c r="N28" s="61"/>
      <c r="O28" s="56"/>
      <c r="P28" s="40"/>
      <c r="Q28" s="109">
        <v>0</v>
      </c>
      <c r="R28" s="40"/>
      <c r="S28" s="122"/>
      <c r="T28" s="35"/>
      <c r="U28" s="114"/>
      <c r="V28" s="122"/>
      <c r="W28" s="35"/>
      <c r="X28" s="120"/>
      <c r="Y28" s="31"/>
      <c r="Z28" s="31"/>
      <c r="AA28" s="100"/>
      <c r="AB28" s="92"/>
      <c r="AC28" s="31"/>
      <c r="AD28" s="31"/>
      <c r="AE28" s="31"/>
      <c r="AF28" s="31"/>
      <c r="AG28" s="31"/>
      <c r="AH28" s="31"/>
      <c r="AI28" s="31"/>
    </row>
    <row r="29" spans="1:35" ht="15.75" x14ac:dyDescent="0.25">
      <c r="A29" s="29"/>
      <c r="B29" s="29"/>
      <c r="C29" s="29"/>
      <c r="D29" s="29"/>
      <c r="E29" s="29"/>
      <c r="F29" s="29"/>
      <c r="G29" s="62"/>
      <c r="H29" s="62"/>
      <c r="I29" s="62"/>
      <c r="J29" s="62"/>
      <c r="K29" s="62"/>
      <c r="L29" s="62"/>
      <c r="M29" s="29"/>
      <c r="N29" s="29"/>
      <c r="O29" s="67"/>
      <c r="P29" s="40"/>
      <c r="Q29" s="40"/>
      <c r="R29" s="40"/>
      <c r="S29" s="73"/>
      <c r="T29" s="40"/>
      <c r="U29" s="40"/>
      <c r="V29" s="40"/>
      <c r="W29" s="40"/>
      <c r="X29" s="40"/>
      <c r="Y29" s="29"/>
      <c r="Z29" s="29"/>
      <c r="AA29" s="95"/>
      <c r="AB29" s="93"/>
      <c r="AC29" s="29"/>
      <c r="AD29" s="29"/>
      <c r="AE29" s="29"/>
      <c r="AF29" s="29"/>
      <c r="AG29" s="29"/>
      <c r="AH29" s="29"/>
      <c r="AI29" s="29"/>
    </row>
    <row r="30" spans="1:35" ht="15.75" x14ac:dyDescent="0.25">
      <c r="A30" s="74"/>
      <c r="B30" s="29"/>
      <c r="C30" s="29"/>
      <c r="D30" s="29"/>
      <c r="E30" s="29"/>
      <c r="F30" s="29"/>
      <c r="G30" s="62"/>
      <c r="H30" s="62"/>
      <c r="I30" s="62"/>
      <c r="J30" s="62"/>
      <c r="K30" s="62"/>
      <c r="L30" s="62"/>
      <c r="M30" s="62"/>
      <c r="N30" s="29"/>
      <c r="O30" s="67"/>
      <c r="P30" s="40"/>
      <c r="Q30" s="127"/>
      <c r="R30" s="40"/>
      <c r="S30" s="40"/>
      <c r="T30" s="40"/>
      <c r="U30" s="40"/>
      <c r="V30" s="40"/>
      <c r="W30" s="40"/>
      <c r="X30" s="40"/>
      <c r="Y30" s="29"/>
      <c r="Z30" s="29"/>
      <c r="AA30" s="95"/>
      <c r="AB30" s="93"/>
      <c r="AC30" s="29"/>
      <c r="AD30" s="29"/>
      <c r="AE30" s="29"/>
      <c r="AF30" s="29"/>
      <c r="AG30" s="29"/>
      <c r="AH30" s="29"/>
      <c r="AI30" s="29"/>
    </row>
    <row r="31" spans="1:35" ht="15.75" x14ac:dyDescent="0.25">
      <c r="A31" s="74"/>
      <c r="B31" s="29"/>
      <c r="C31" s="29"/>
      <c r="D31" s="29"/>
      <c r="E31" s="29"/>
      <c r="F31" s="29"/>
      <c r="G31" s="62"/>
      <c r="H31" s="62"/>
      <c r="I31" s="62"/>
      <c r="J31" s="62"/>
      <c r="K31" s="62"/>
      <c r="L31" s="62"/>
      <c r="M31" s="62"/>
      <c r="N31" s="29"/>
      <c r="O31" s="67"/>
      <c r="P31" s="40"/>
      <c r="Q31" s="127"/>
      <c r="R31" s="40"/>
      <c r="S31" s="40"/>
      <c r="T31" s="40"/>
      <c r="U31" s="40"/>
      <c r="V31" s="40"/>
      <c r="W31" s="40"/>
      <c r="X31" s="40"/>
      <c r="Y31" s="29"/>
      <c r="Z31" s="29"/>
      <c r="AA31" s="101">
        <f>SUM(AA5:AA26)</f>
        <v>0</v>
      </c>
      <c r="AB31" s="94">
        <f>SUM(AB5:AB26)</f>
        <v>100</v>
      </c>
      <c r="AC31" s="29"/>
      <c r="AD31" s="29"/>
      <c r="AE31" s="29"/>
      <c r="AF31" s="29"/>
      <c r="AG31" s="29"/>
      <c r="AH31" s="29"/>
      <c r="AI31" s="29"/>
    </row>
    <row r="32" spans="1:35" ht="31.15" customHeight="1" x14ac:dyDescent="0.25">
      <c r="A32" s="74"/>
      <c r="B32" s="29"/>
      <c r="C32" s="29"/>
      <c r="D32" s="29"/>
      <c r="E32" s="29"/>
      <c r="F32" s="29"/>
      <c r="G32" s="62"/>
      <c r="H32" s="62"/>
      <c r="I32" s="62"/>
      <c r="J32" s="62"/>
      <c r="K32" s="62"/>
      <c r="L32" s="62"/>
      <c r="M32" s="62"/>
      <c r="N32" s="29"/>
      <c r="O32" s="67"/>
      <c r="P32" s="40"/>
      <c r="Q32" s="127"/>
      <c r="R32" s="40"/>
      <c r="S32" s="40"/>
      <c r="T32" s="40"/>
      <c r="U32" s="40"/>
      <c r="V32" s="40"/>
      <c r="W32" s="40"/>
      <c r="X32" s="40"/>
      <c r="Y32" s="29"/>
      <c r="Z32" s="29"/>
      <c r="AA32" s="29"/>
      <c r="AB32" s="90"/>
      <c r="AC32" s="29"/>
      <c r="AD32" s="29"/>
      <c r="AE32" s="29"/>
      <c r="AF32" s="29"/>
      <c r="AG32" s="29"/>
      <c r="AH32" s="29"/>
      <c r="AI32" s="29"/>
    </row>
    <row r="33" spans="1:35" ht="14.45" customHeight="1" x14ac:dyDescent="0.25">
      <c r="A33" s="7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67"/>
      <c r="P33" s="40"/>
      <c r="Q33" s="40"/>
      <c r="R33" s="40"/>
      <c r="S33" s="40"/>
      <c r="T33" s="40"/>
      <c r="U33" s="40"/>
      <c r="V33" s="40"/>
      <c r="W33" s="40"/>
      <c r="X33" s="40"/>
      <c r="Y33" s="29"/>
      <c r="Z33" s="29"/>
      <c r="AA33" s="29"/>
      <c r="AB33" s="90"/>
      <c r="AC33" s="29"/>
      <c r="AD33" s="29"/>
      <c r="AE33" s="29"/>
      <c r="AF33" s="29"/>
      <c r="AG33" s="29"/>
      <c r="AH33" s="29"/>
      <c r="AI33" s="29"/>
    </row>
    <row r="34" spans="1:35" ht="14.45" customHeight="1" x14ac:dyDescent="0.25">
      <c r="A34" s="7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67"/>
      <c r="P34" s="40"/>
      <c r="Q34" s="40"/>
      <c r="R34" s="40"/>
      <c r="S34" s="40"/>
      <c r="T34" s="40"/>
      <c r="U34" s="40"/>
      <c r="V34" s="40"/>
      <c r="W34" s="40"/>
      <c r="X34" s="40"/>
      <c r="Y34" s="29"/>
      <c r="Z34" s="29"/>
      <c r="AA34" s="29"/>
      <c r="AB34" s="90"/>
      <c r="AC34" s="29"/>
      <c r="AD34" s="29"/>
      <c r="AE34" s="29"/>
      <c r="AF34" s="29"/>
      <c r="AG34" s="29"/>
      <c r="AH34" s="29"/>
      <c r="AI34" s="29"/>
    </row>
    <row r="35" spans="1:35" ht="14.45" customHeight="1" x14ac:dyDescent="0.25">
      <c r="A35" s="7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67"/>
      <c r="P35" s="40"/>
      <c r="Q35" s="40"/>
      <c r="R35" s="40"/>
      <c r="S35" s="40"/>
      <c r="T35" s="40"/>
      <c r="U35" s="40"/>
      <c r="V35" s="40"/>
      <c r="W35" s="40"/>
      <c r="X35" s="40"/>
      <c r="Y35" s="29"/>
      <c r="Z35" s="29"/>
      <c r="AA35" s="29"/>
      <c r="AB35" s="90"/>
      <c r="AC35" s="29"/>
      <c r="AD35" s="29"/>
      <c r="AE35" s="29"/>
      <c r="AF35" s="29"/>
      <c r="AG35" s="29"/>
      <c r="AH35" s="29"/>
      <c r="AI35" s="29"/>
    </row>
    <row r="36" spans="1:35" ht="14.45" customHeight="1" x14ac:dyDescent="0.25">
      <c r="A36" s="74"/>
      <c r="B36" s="29"/>
      <c r="C36" s="29"/>
      <c r="D36" s="29"/>
      <c r="E36" s="75"/>
      <c r="F36" s="29"/>
      <c r="G36" s="29"/>
      <c r="H36" s="29"/>
      <c r="I36" s="29"/>
      <c r="J36" s="29"/>
      <c r="K36" s="29"/>
      <c r="L36" s="29"/>
      <c r="M36" s="29"/>
      <c r="N36" s="29"/>
      <c r="O36" s="67"/>
      <c r="P36" s="40"/>
      <c r="Q36" s="40"/>
      <c r="R36" s="40"/>
      <c r="S36" s="40"/>
      <c r="T36" s="40"/>
      <c r="U36" s="40"/>
      <c r="V36" s="40"/>
      <c r="W36" s="40"/>
      <c r="X36" s="40"/>
      <c r="Y36" s="29"/>
      <c r="Z36" s="29"/>
      <c r="AA36" s="29"/>
      <c r="AB36" s="90"/>
      <c r="AC36" s="29"/>
      <c r="AD36" s="29"/>
      <c r="AE36" s="29"/>
      <c r="AF36" s="29"/>
      <c r="AG36" s="29"/>
      <c r="AH36" s="29"/>
      <c r="AI36" s="29"/>
    </row>
    <row r="37" spans="1:35" x14ac:dyDescent="0.25">
      <c r="A37" s="7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67"/>
      <c r="P37" s="40"/>
      <c r="Q37" s="40"/>
      <c r="R37" s="40"/>
      <c r="S37" s="40"/>
      <c r="T37" s="40"/>
      <c r="U37" s="40"/>
      <c r="V37" s="40"/>
      <c r="W37" s="40"/>
      <c r="X37" s="40"/>
      <c r="Y37" s="29"/>
      <c r="Z37" s="29"/>
      <c r="AA37" s="29"/>
      <c r="AB37" s="90"/>
      <c r="AC37" s="29"/>
      <c r="AD37" s="29"/>
      <c r="AE37" s="29"/>
      <c r="AF37" s="29"/>
      <c r="AG37" s="29"/>
      <c r="AH37" s="29"/>
      <c r="AI37" s="29"/>
    </row>
    <row r="38" spans="1:3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67"/>
      <c r="P38" s="40"/>
      <c r="Q38" s="40"/>
      <c r="R38" s="40"/>
      <c r="S38" s="40"/>
      <c r="T38" s="40"/>
      <c r="U38" s="40"/>
      <c r="V38" s="40"/>
      <c r="W38" s="40"/>
      <c r="X38" s="40"/>
      <c r="Y38" s="29"/>
      <c r="Z38" s="29"/>
      <c r="AA38" s="29"/>
      <c r="AB38" s="90"/>
      <c r="AC38" s="29"/>
      <c r="AD38" s="29"/>
      <c r="AE38" s="29"/>
      <c r="AF38" s="29"/>
      <c r="AG38" s="29"/>
      <c r="AH38" s="29"/>
      <c r="AI38" s="29"/>
    </row>
    <row r="39" spans="1:3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67"/>
      <c r="P39" s="40"/>
      <c r="Q39" s="40"/>
      <c r="R39" s="40"/>
      <c r="S39" s="40"/>
      <c r="T39" s="40"/>
      <c r="U39" s="40"/>
      <c r="V39" s="40"/>
      <c r="W39" s="40"/>
      <c r="X39" s="40"/>
      <c r="Y39" s="29"/>
      <c r="Z39" s="29"/>
      <c r="AA39" s="29"/>
      <c r="AB39" s="90"/>
      <c r="AC39" s="29"/>
      <c r="AD39" s="29"/>
      <c r="AE39" s="29"/>
      <c r="AF39" s="29"/>
      <c r="AG39" s="29"/>
      <c r="AH39" s="29"/>
      <c r="AI39" s="29"/>
    </row>
    <row r="40" spans="1:35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67"/>
      <c r="P40" s="40"/>
      <c r="Q40" s="40"/>
      <c r="R40" s="40"/>
      <c r="S40" s="40"/>
      <c r="T40" s="40"/>
      <c r="U40" s="40"/>
      <c r="V40" s="40"/>
      <c r="W40" s="40"/>
      <c r="X40" s="40"/>
      <c r="Y40" s="29"/>
      <c r="Z40" s="29"/>
      <c r="AA40" s="29"/>
      <c r="AB40" s="90"/>
      <c r="AC40" s="29"/>
      <c r="AD40" s="29"/>
      <c r="AE40" s="29"/>
      <c r="AF40" s="29"/>
      <c r="AG40" s="29"/>
      <c r="AH40" s="29"/>
      <c r="AI40" s="29"/>
    </row>
    <row r="41" spans="1:35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67"/>
      <c r="P41" s="40"/>
      <c r="Q41" s="40"/>
      <c r="R41" s="40"/>
      <c r="S41" s="40"/>
      <c r="T41" s="40"/>
      <c r="U41" s="40"/>
      <c r="V41" s="40"/>
      <c r="W41" s="40"/>
      <c r="X41" s="40"/>
      <c r="Y41" s="29"/>
      <c r="Z41" s="29"/>
      <c r="AA41" s="29"/>
      <c r="AB41" s="90"/>
      <c r="AC41" s="29"/>
      <c r="AD41" s="29"/>
      <c r="AE41" s="29"/>
      <c r="AF41" s="29"/>
      <c r="AG41" s="29"/>
      <c r="AH41" s="29"/>
      <c r="AI41" s="29"/>
    </row>
    <row r="42" spans="1:35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67"/>
      <c r="P42" s="40"/>
      <c r="Q42" s="40"/>
      <c r="R42" s="40"/>
      <c r="S42" s="40"/>
      <c r="T42" s="40"/>
      <c r="U42" s="40"/>
      <c r="V42" s="40"/>
      <c r="W42" s="40"/>
      <c r="X42" s="40"/>
      <c r="Y42" s="29"/>
      <c r="Z42" s="29"/>
      <c r="AA42" s="29"/>
      <c r="AB42" s="90"/>
      <c r="AC42" s="29"/>
      <c r="AD42" s="29"/>
      <c r="AE42" s="29"/>
      <c r="AF42" s="29"/>
      <c r="AG42" s="29"/>
      <c r="AH42" s="29"/>
      <c r="AI42" s="29"/>
    </row>
    <row r="43" spans="1:35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67"/>
      <c r="P43" s="40"/>
      <c r="Q43" s="40"/>
      <c r="R43" s="40"/>
      <c r="S43" s="40"/>
      <c r="T43" s="40"/>
      <c r="U43" s="40"/>
      <c r="V43" s="40"/>
      <c r="W43" s="40"/>
      <c r="X43" s="40"/>
      <c r="Y43" s="29"/>
      <c r="Z43" s="29"/>
      <c r="AA43" s="29"/>
      <c r="AB43" s="90"/>
      <c r="AC43" s="29"/>
      <c r="AD43" s="29"/>
      <c r="AE43" s="29"/>
      <c r="AF43" s="29"/>
      <c r="AG43" s="29"/>
      <c r="AH43" s="29"/>
      <c r="AI43" s="29"/>
    </row>
    <row r="44" spans="1:35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67"/>
      <c r="P44" s="40"/>
      <c r="Q44" s="40"/>
      <c r="R44" s="40"/>
      <c r="S44" s="40"/>
      <c r="T44" s="40"/>
      <c r="U44" s="40"/>
      <c r="V44" s="40"/>
      <c r="W44" s="40"/>
      <c r="X44" s="40"/>
      <c r="Y44" s="29"/>
      <c r="Z44" s="29"/>
      <c r="AA44" s="29"/>
      <c r="AB44" s="90"/>
      <c r="AC44" s="29"/>
      <c r="AD44" s="29"/>
      <c r="AE44" s="29"/>
      <c r="AF44" s="29"/>
      <c r="AG44" s="29"/>
      <c r="AH44" s="29"/>
      <c r="AI44" s="29"/>
    </row>
    <row r="45" spans="1:35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67"/>
      <c r="P45" s="40"/>
      <c r="Q45" s="40"/>
      <c r="R45" s="40"/>
      <c r="S45" s="40"/>
      <c r="T45" s="40"/>
      <c r="U45" s="40"/>
      <c r="V45" s="40"/>
      <c r="W45" s="40"/>
      <c r="X45" s="40"/>
      <c r="Y45" s="29"/>
      <c r="Z45" s="29"/>
      <c r="AA45" s="29"/>
      <c r="AB45" s="90"/>
      <c r="AC45" s="29"/>
      <c r="AD45" s="29"/>
      <c r="AE45" s="29"/>
      <c r="AF45" s="29"/>
      <c r="AG45" s="29"/>
      <c r="AH45" s="29"/>
      <c r="AI45" s="29"/>
    </row>
    <row r="46" spans="1:35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67"/>
      <c r="P46" s="40"/>
      <c r="Q46" s="40"/>
      <c r="R46" s="40"/>
      <c r="S46" s="40"/>
      <c r="T46" s="40"/>
      <c r="U46" s="40"/>
      <c r="V46" s="40"/>
      <c r="W46" s="40"/>
      <c r="X46" s="40"/>
      <c r="Y46" s="29"/>
      <c r="Z46" s="29"/>
      <c r="AA46" s="29"/>
      <c r="AB46" s="90"/>
      <c r="AC46" s="29"/>
      <c r="AD46" s="29"/>
      <c r="AE46" s="29"/>
      <c r="AF46" s="29"/>
      <c r="AG46" s="29"/>
      <c r="AH46" s="29"/>
      <c r="AI46" s="29"/>
    </row>
    <row r="47" spans="1:35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67"/>
      <c r="P47" s="40"/>
      <c r="Q47" s="40"/>
      <c r="R47" s="40"/>
      <c r="S47" s="40"/>
      <c r="T47" s="40"/>
      <c r="U47" s="40"/>
      <c r="V47" s="40"/>
      <c r="W47" s="40"/>
      <c r="X47" s="40"/>
      <c r="Y47" s="29"/>
      <c r="Z47" s="29"/>
      <c r="AA47" s="29"/>
      <c r="AB47" s="90"/>
      <c r="AC47" s="29"/>
      <c r="AD47" s="29"/>
      <c r="AE47" s="29"/>
      <c r="AF47" s="29"/>
      <c r="AG47" s="29"/>
      <c r="AH47" s="29"/>
      <c r="AI47" s="29"/>
    </row>
    <row r="48" spans="1:35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67"/>
      <c r="P48" s="40"/>
      <c r="Q48" s="40"/>
      <c r="R48" s="40"/>
      <c r="S48" s="40"/>
      <c r="T48" s="40"/>
      <c r="U48" s="40"/>
      <c r="V48" s="40"/>
      <c r="W48" s="40"/>
      <c r="X48" s="40"/>
      <c r="Y48" s="29"/>
      <c r="Z48" s="29"/>
      <c r="AA48" s="29"/>
      <c r="AB48" s="90"/>
      <c r="AC48" s="29"/>
      <c r="AD48" s="29"/>
      <c r="AE48" s="29"/>
      <c r="AF48" s="29"/>
      <c r="AG48" s="29"/>
      <c r="AH48" s="29"/>
      <c r="AI48" s="29"/>
    </row>
    <row r="49" spans="1:35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7"/>
      <c r="P49" s="40"/>
      <c r="Q49" s="40"/>
      <c r="R49" s="40"/>
      <c r="S49" s="40"/>
      <c r="T49" s="40"/>
      <c r="U49" s="40"/>
      <c r="V49" s="40"/>
      <c r="W49" s="40"/>
      <c r="X49" s="40"/>
      <c r="Y49" s="29"/>
      <c r="Z49" s="29"/>
      <c r="AA49" s="29"/>
      <c r="AB49" s="90"/>
      <c r="AC49" s="29"/>
      <c r="AD49" s="29"/>
      <c r="AE49" s="29"/>
      <c r="AF49" s="29"/>
      <c r="AG49" s="29"/>
      <c r="AH49" s="29"/>
      <c r="AI49" s="29"/>
    </row>
    <row r="50" spans="1:35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67"/>
      <c r="P50" s="40"/>
      <c r="Q50" s="40"/>
      <c r="R50" s="40"/>
      <c r="S50" s="40"/>
      <c r="T50" s="40"/>
      <c r="U50" s="40"/>
      <c r="V50" s="40"/>
      <c r="W50" s="40"/>
      <c r="X50" s="40"/>
      <c r="Y50" s="29"/>
      <c r="Z50" s="29"/>
      <c r="AA50" s="29"/>
      <c r="AB50" s="90"/>
      <c r="AC50" s="29"/>
      <c r="AD50" s="29"/>
      <c r="AE50" s="29"/>
      <c r="AF50" s="29"/>
      <c r="AG50" s="29"/>
      <c r="AH50" s="29"/>
      <c r="AI50" s="29"/>
    </row>
    <row r="51" spans="1:35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67"/>
      <c r="P51" s="40"/>
      <c r="Q51" s="40"/>
      <c r="R51" s="40"/>
      <c r="S51" s="40"/>
      <c r="T51" s="40"/>
      <c r="U51" s="40"/>
      <c r="V51" s="40"/>
      <c r="W51" s="40"/>
      <c r="X51" s="40"/>
      <c r="Y51" s="29"/>
      <c r="Z51" s="29"/>
      <c r="AA51" s="29"/>
      <c r="AB51" s="90"/>
      <c r="AC51" s="29"/>
      <c r="AD51" s="29"/>
      <c r="AE51" s="29"/>
      <c r="AF51" s="29"/>
      <c r="AG51" s="29"/>
      <c r="AH51" s="29"/>
      <c r="AI51" s="29"/>
    </row>
    <row r="52" spans="1:35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67"/>
      <c r="P52" s="40"/>
      <c r="Q52" s="40"/>
      <c r="R52" s="40"/>
      <c r="S52" s="40"/>
      <c r="T52" s="40"/>
      <c r="U52" s="40"/>
      <c r="V52" s="40"/>
      <c r="W52" s="40"/>
      <c r="X52" s="40"/>
      <c r="Y52" s="29"/>
      <c r="Z52" s="29"/>
      <c r="AA52" s="29"/>
      <c r="AB52" s="90"/>
      <c r="AC52" s="29"/>
      <c r="AD52" s="29"/>
      <c r="AE52" s="29"/>
      <c r="AF52" s="29"/>
      <c r="AG52" s="29"/>
      <c r="AH52" s="29"/>
      <c r="AI52" s="29"/>
    </row>
    <row r="53" spans="1:35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67"/>
      <c r="P53" s="40"/>
      <c r="Q53" s="40"/>
      <c r="R53" s="40"/>
      <c r="S53" s="40"/>
      <c r="T53" s="40"/>
      <c r="U53" s="40"/>
      <c r="V53" s="40"/>
      <c r="W53" s="40"/>
      <c r="X53" s="40"/>
      <c r="Y53" s="29"/>
      <c r="Z53" s="29"/>
      <c r="AA53" s="29"/>
      <c r="AB53" s="90"/>
      <c r="AC53" s="29"/>
      <c r="AD53" s="29"/>
      <c r="AE53" s="29"/>
      <c r="AF53" s="29"/>
      <c r="AG53" s="29"/>
      <c r="AH53" s="29"/>
      <c r="AI53" s="29"/>
    </row>
    <row r="54" spans="1:35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7"/>
      <c r="P54" s="40"/>
      <c r="Q54" s="40"/>
      <c r="R54" s="40"/>
      <c r="S54" s="40"/>
      <c r="T54" s="40"/>
      <c r="U54" s="40"/>
      <c r="V54" s="40"/>
      <c r="W54" s="40"/>
      <c r="X54" s="40"/>
      <c r="Y54" s="29"/>
      <c r="Z54" s="29"/>
      <c r="AA54" s="29"/>
      <c r="AB54" s="90"/>
      <c r="AC54" s="29"/>
      <c r="AD54" s="29"/>
      <c r="AE54" s="29"/>
      <c r="AF54" s="29"/>
      <c r="AG54" s="29"/>
      <c r="AH54" s="29"/>
      <c r="AI54" s="29"/>
    </row>
    <row r="55" spans="1:35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67"/>
      <c r="P55" s="40"/>
      <c r="Q55" s="40"/>
      <c r="R55" s="40"/>
      <c r="S55" s="40"/>
      <c r="T55" s="40"/>
      <c r="U55" s="40"/>
      <c r="V55" s="40"/>
      <c r="W55" s="40"/>
      <c r="X55" s="40"/>
      <c r="Y55" s="29"/>
      <c r="Z55" s="29"/>
      <c r="AA55" s="29"/>
      <c r="AB55" s="90"/>
      <c r="AC55" s="29"/>
      <c r="AD55" s="29"/>
      <c r="AE55" s="29"/>
      <c r="AF55" s="29"/>
      <c r="AG55" s="29"/>
      <c r="AH55" s="29"/>
      <c r="AI55" s="29"/>
    </row>
    <row r="56" spans="1:35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67"/>
      <c r="P56" s="40"/>
      <c r="Q56" s="40"/>
      <c r="R56" s="40"/>
      <c r="S56" s="40"/>
      <c r="T56" s="40"/>
      <c r="U56" s="40"/>
      <c r="V56" s="40"/>
      <c r="W56" s="40"/>
      <c r="X56" s="40"/>
      <c r="Y56" s="29"/>
      <c r="Z56" s="29"/>
      <c r="AA56" s="29"/>
      <c r="AB56" s="90"/>
      <c r="AC56" s="29"/>
      <c r="AD56" s="29"/>
      <c r="AE56" s="29"/>
      <c r="AF56" s="29"/>
      <c r="AG56" s="29"/>
      <c r="AH56" s="29"/>
      <c r="AI56" s="29"/>
    </row>
    <row r="57" spans="1:35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67"/>
      <c r="P57" s="40"/>
      <c r="Q57" s="40"/>
      <c r="R57" s="40"/>
      <c r="S57" s="40"/>
      <c r="T57" s="40"/>
      <c r="U57" s="40"/>
      <c r="V57" s="40"/>
      <c r="W57" s="40"/>
      <c r="X57" s="40"/>
      <c r="Y57" s="29"/>
      <c r="Z57" s="29"/>
      <c r="AA57" s="29"/>
      <c r="AB57" s="90"/>
      <c r="AC57" s="29"/>
      <c r="AD57" s="29"/>
      <c r="AE57" s="29"/>
      <c r="AF57" s="29"/>
      <c r="AG57" s="29"/>
      <c r="AH57" s="29"/>
      <c r="AI57" s="29"/>
    </row>
    <row r="58" spans="1:35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67"/>
      <c r="P58" s="40"/>
      <c r="Q58" s="40"/>
      <c r="R58" s="40"/>
      <c r="S58" s="40"/>
      <c r="T58" s="40"/>
      <c r="U58" s="40"/>
      <c r="V58" s="40"/>
      <c r="W58" s="40"/>
      <c r="X58" s="40"/>
      <c r="Y58" s="29"/>
      <c r="Z58" s="29"/>
      <c r="AA58" s="29"/>
      <c r="AB58" s="90"/>
      <c r="AC58" s="29"/>
      <c r="AD58" s="29"/>
      <c r="AE58" s="29"/>
      <c r="AF58" s="29"/>
      <c r="AG58" s="29"/>
      <c r="AH58" s="29"/>
      <c r="AI58" s="29"/>
    </row>
    <row r="59" spans="1:35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67"/>
      <c r="P59" s="40"/>
      <c r="Q59" s="40"/>
      <c r="R59" s="40"/>
      <c r="S59" s="40"/>
      <c r="T59" s="40"/>
      <c r="U59" s="40"/>
      <c r="V59" s="40"/>
      <c r="W59" s="40"/>
      <c r="X59" s="40"/>
      <c r="Y59" s="29"/>
      <c r="Z59" s="29"/>
      <c r="AA59" s="29"/>
      <c r="AB59" s="90"/>
      <c r="AC59" s="29"/>
      <c r="AD59" s="29"/>
      <c r="AE59" s="29"/>
      <c r="AF59" s="29"/>
      <c r="AG59" s="29"/>
      <c r="AH59" s="29"/>
      <c r="AI59" s="29"/>
    </row>
    <row r="60" spans="1:35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67"/>
      <c r="P60" s="40"/>
      <c r="Q60" s="40"/>
      <c r="R60" s="40"/>
      <c r="S60" s="40"/>
      <c r="T60" s="40"/>
      <c r="U60" s="40"/>
      <c r="V60" s="40"/>
      <c r="W60" s="40"/>
      <c r="X60" s="40"/>
      <c r="Y60" s="29"/>
      <c r="Z60" s="29"/>
      <c r="AA60" s="29"/>
      <c r="AB60" s="90"/>
      <c r="AC60" s="29"/>
      <c r="AD60" s="29"/>
      <c r="AE60" s="29"/>
      <c r="AF60" s="29"/>
      <c r="AG60" s="29"/>
      <c r="AH60" s="29"/>
      <c r="AI60" s="29"/>
    </row>
    <row r="61" spans="1:35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67"/>
      <c r="P61" s="40"/>
      <c r="Q61" s="40"/>
      <c r="R61" s="40"/>
      <c r="S61" s="40"/>
      <c r="T61" s="40"/>
      <c r="U61" s="40"/>
      <c r="V61" s="40"/>
      <c r="W61" s="40"/>
      <c r="X61" s="40"/>
      <c r="Y61" s="29"/>
      <c r="Z61" s="29"/>
      <c r="AA61" s="29"/>
      <c r="AB61" s="90"/>
      <c r="AC61" s="29"/>
      <c r="AD61" s="29"/>
      <c r="AE61" s="29"/>
      <c r="AF61" s="29"/>
      <c r="AG61" s="29"/>
      <c r="AH61" s="29"/>
      <c r="AI61" s="29"/>
    </row>
    <row r="62" spans="1:35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67"/>
      <c r="P62" s="40"/>
      <c r="Q62" s="40"/>
      <c r="R62" s="40"/>
      <c r="S62" s="40"/>
      <c r="T62" s="40"/>
      <c r="U62" s="40"/>
      <c r="V62" s="40"/>
      <c r="W62" s="40"/>
      <c r="X62" s="40"/>
      <c r="Y62" s="29"/>
      <c r="Z62" s="29"/>
      <c r="AA62" s="29"/>
      <c r="AB62" s="90"/>
      <c r="AC62" s="29"/>
      <c r="AD62" s="29"/>
      <c r="AE62" s="29"/>
      <c r="AF62" s="29"/>
      <c r="AG62" s="29"/>
      <c r="AH62" s="29"/>
      <c r="AI62" s="29"/>
    </row>
    <row r="63" spans="1:35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67"/>
      <c r="P63" s="40"/>
      <c r="Q63" s="40"/>
      <c r="R63" s="40"/>
      <c r="S63" s="40"/>
      <c r="T63" s="40"/>
      <c r="U63" s="40"/>
      <c r="V63" s="40"/>
      <c r="W63" s="40"/>
      <c r="X63" s="40"/>
      <c r="Y63" s="29"/>
      <c r="Z63" s="29"/>
      <c r="AA63" s="29"/>
      <c r="AB63" s="90"/>
      <c r="AC63" s="29"/>
      <c r="AD63" s="29"/>
      <c r="AE63" s="29"/>
      <c r="AF63" s="29"/>
      <c r="AG63" s="29"/>
      <c r="AH63" s="29"/>
      <c r="AI63" s="29"/>
    </row>
    <row r="64" spans="1:35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7"/>
      <c r="P64" s="40"/>
      <c r="Q64" s="40"/>
      <c r="R64" s="40"/>
      <c r="S64" s="40"/>
      <c r="T64" s="40"/>
      <c r="U64" s="40"/>
      <c r="V64" s="40"/>
      <c r="W64" s="40"/>
      <c r="X64" s="40"/>
      <c r="Y64" s="29"/>
      <c r="Z64" s="29"/>
      <c r="AA64" s="29"/>
      <c r="AB64" s="90"/>
      <c r="AC64" s="29"/>
      <c r="AD64" s="29"/>
      <c r="AE64" s="29"/>
      <c r="AF64" s="29"/>
      <c r="AG64" s="29"/>
      <c r="AH64" s="29"/>
      <c r="AI64" s="29"/>
    </row>
    <row r="65" spans="1:35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67"/>
      <c r="P65" s="40"/>
      <c r="Q65" s="40"/>
      <c r="R65" s="40"/>
      <c r="S65" s="40"/>
      <c r="T65" s="40"/>
      <c r="U65" s="40"/>
      <c r="V65" s="40"/>
      <c r="W65" s="40"/>
      <c r="X65" s="40"/>
      <c r="Y65" s="29"/>
      <c r="Z65" s="29"/>
      <c r="AA65" s="29"/>
      <c r="AB65" s="90"/>
      <c r="AC65" s="29"/>
      <c r="AD65" s="29"/>
      <c r="AE65" s="29"/>
      <c r="AF65" s="29"/>
      <c r="AG65" s="29"/>
      <c r="AH65" s="29"/>
      <c r="AI65" s="29"/>
    </row>
    <row r="66" spans="1:35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67"/>
      <c r="P66" s="40"/>
      <c r="Q66" s="40"/>
      <c r="R66" s="40"/>
      <c r="S66" s="40"/>
      <c r="T66" s="40"/>
      <c r="U66" s="40"/>
      <c r="V66" s="40"/>
      <c r="W66" s="40"/>
      <c r="X66" s="40"/>
      <c r="Y66" s="29"/>
      <c r="Z66" s="29"/>
      <c r="AA66" s="29"/>
      <c r="AB66" s="90"/>
      <c r="AC66" s="29"/>
      <c r="AD66" s="29"/>
      <c r="AE66" s="29"/>
      <c r="AF66" s="29"/>
      <c r="AG66" s="29"/>
      <c r="AH66" s="29"/>
      <c r="AI66" s="29"/>
    </row>
    <row r="67" spans="1:35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67"/>
      <c r="P67" s="40"/>
      <c r="Q67" s="40"/>
      <c r="R67" s="40"/>
      <c r="S67" s="40"/>
      <c r="T67" s="40"/>
      <c r="U67" s="40"/>
      <c r="V67" s="40"/>
      <c r="W67" s="40"/>
      <c r="X67" s="40"/>
      <c r="Y67" s="29"/>
      <c r="Z67" s="29"/>
      <c r="AA67" s="29"/>
      <c r="AB67" s="90"/>
      <c r="AC67" s="29"/>
      <c r="AD67" s="29"/>
      <c r="AE67" s="29"/>
      <c r="AF67" s="29"/>
      <c r="AG67" s="29"/>
      <c r="AH67" s="29"/>
      <c r="AI67" s="29"/>
    </row>
  </sheetData>
  <sheetProtection algorithmName="SHA-512" hashValue="RSRyQ9pxQpDKzNiqf0eEVVaoHoQ/0fySKcGiREqwiSRrIzCc9DXc6Fbm78I0QCZV6+IOI+C3ap61Y/ML8fc5LA==" saltValue="OAuDwQRpIPQlJId4LubKJA==" spinCount="100000" sheet="1" selectLockedCells="1"/>
  <customSheetViews>
    <customSheetView guid="{B94ECDF7-5436-40F6-8AA7-3D81038E69E5}" scale="70" fitToPage="1">
      <selection activeCell="I25" sqref="I25"/>
      <pageMargins left="0.7" right="0.7" top="0.78740157499999996" bottom="0.78740157499999996" header="0.3" footer="0.3"/>
      <pageSetup paperSize="9" scale="25" orientation="landscape" r:id="rId1"/>
      <headerFooter>
        <oddHeader>&amp;L&amp;"-,Fett"&amp;8Kapitel 4 | Funktionen | Seite 127 | Aufgabe 58</oddHeader>
        <oddFooter>&amp;R&amp;8IKA Band 5 | Tabellenkalkulation | © 2016 Verlag SKV AG, Zürich</oddFooter>
      </headerFooter>
    </customSheetView>
  </customSheetViews>
  <mergeCells count="22">
    <mergeCell ref="Q30:Q32"/>
    <mergeCell ref="A5:A13"/>
    <mergeCell ref="C5:C13"/>
    <mergeCell ref="G5:K5"/>
    <mergeCell ref="V17:V21"/>
    <mergeCell ref="V26:V28"/>
    <mergeCell ref="AA2:AB2"/>
    <mergeCell ref="U5:U13"/>
    <mergeCell ref="A15:A26"/>
    <mergeCell ref="G15:I15"/>
    <mergeCell ref="K15:M15"/>
    <mergeCell ref="C26:C28"/>
    <mergeCell ref="G26:I26"/>
    <mergeCell ref="C17:C21"/>
    <mergeCell ref="U15:U28"/>
    <mergeCell ref="X5:X28"/>
    <mergeCell ref="S17:S21"/>
    <mergeCell ref="S26:S28"/>
    <mergeCell ref="G2:M2"/>
    <mergeCell ref="O2:O3"/>
    <mergeCell ref="G3:M3"/>
    <mergeCell ref="V5:V11"/>
  </mergeCells>
  <conditionalFormatting sqref="P26:S26 T29:U29 X29:X1048576 U5 P28 R28 G15:S17 G30:U30 G2:U2 G3 G14:U15 G18:R21 G4:U4 G5:T13 G22:S25 N3 T17:T28 G33:U1048576 G31:P32 R31:U32 N29:R29 G29:L29 N27:R27 G27:L27">
    <cfRule type="cellIs" dxfId="11" priority="44" operator="lessThan">
      <formula>4</formula>
    </cfRule>
  </conditionalFormatting>
  <conditionalFormatting sqref="T16 P3:T3">
    <cfRule type="cellIs" dxfId="10" priority="43" operator="lessThan">
      <formula>4</formula>
    </cfRule>
  </conditionalFormatting>
  <conditionalFormatting sqref="X2 X4:X5">
    <cfRule type="cellIs" dxfId="9" priority="42" operator="lessThan">
      <formula>4</formula>
    </cfRule>
  </conditionalFormatting>
  <conditionalFormatting sqref="G28">
    <cfRule type="cellIs" dxfId="8" priority="37" operator="lessThan">
      <formula>4</formula>
    </cfRule>
  </conditionalFormatting>
  <conditionalFormatting sqref="N28 G26:K26 M26:O26">
    <cfRule type="cellIs" dxfId="7" priority="36" operator="lessThan">
      <formula>4</formula>
    </cfRule>
  </conditionalFormatting>
  <conditionalFormatting sqref="O28">
    <cfRule type="cellIs" dxfId="6" priority="31" operator="lessThan">
      <formula>4</formula>
    </cfRule>
  </conditionalFormatting>
  <conditionalFormatting sqref="Q28">
    <cfRule type="cellIs" dxfId="5" priority="9" operator="lessThan">
      <formula>4</formula>
    </cfRule>
  </conditionalFormatting>
  <conditionalFormatting sqref="V2">
    <cfRule type="cellIs" dxfId="4" priority="8" operator="lessThan">
      <formula>4</formula>
    </cfRule>
  </conditionalFormatting>
  <conditionalFormatting sqref="V13">
    <cfRule type="cellIs" dxfId="3" priority="7" operator="lessThan">
      <formula>4</formula>
    </cfRule>
  </conditionalFormatting>
  <conditionalFormatting sqref="V17">
    <cfRule type="cellIs" dxfId="2" priority="5" operator="lessThan">
      <formula>4</formula>
    </cfRule>
  </conditionalFormatting>
  <conditionalFormatting sqref="V24">
    <cfRule type="cellIs" dxfId="1" priority="3" operator="lessThan">
      <formula>4</formula>
    </cfRule>
  </conditionalFormatting>
  <conditionalFormatting sqref="V26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25" orientation="landscape" r:id="rId2"/>
  <headerFooter>
    <oddHeader>&amp;L&amp;"-,Fett"&amp;8Kapitel 4 | Funktionen | Seite 127 | Aufgabe 58</oddHeader>
    <oddFooter>&amp;R&amp;8IKA Band 5 | Tabellenkalkulation | © 2016 Verlag SKV AG, Zürich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HKV</dc:creator>
  <cp:lastModifiedBy>Liridon Maliqi</cp:lastModifiedBy>
  <cp:lastPrinted>2017-05-03T08:13:36Z</cp:lastPrinted>
  <dcterms:created xsi:type="dcterms:W3CDTF">2015-12-26T08:03:03Z</dcterms:created>
  <dcterms:modified xsi:type="dcterms:W3CDTF">2023-03-26T17:02:03Z</dcterms:modified>
</cp:coreProperties>
</file>