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Qualifikationsverfahren\Notenrechner und Rundungsregeln\Notenrechner\"/>
    </mc:Choice>
  </mc:AlternateContent>
  <xr:revisionPtr revIDLastSave="0" documentId="13_ncr:1_{4444B3BA-AB3F-478D-A93A-9F899DD7953D}" xr6:coauthVersionLast="36" xr6:coauthVersionMax="47" xr10:uidLastSave="{00000000-0000-0000-0000-000000000000}"/>
  <bookViews>
    <workbookView xWindow="-90" yWindow="-90" windowWidth="19380" windowHeight="10260" activeTab="1" xr2:uid="{985646A1-FDAD-4C23-9A6C-C70570649E9F}"/>
  </bookViews>
  <sheets>
    <sheet name="EFZ" sheetId="1" r:id="rId1"/>
    <sheet name="BM" sheetId="3" r:id="rId2"/>
  </sheets>
  <definedNames>
    <definedName name="_xlnm.Print_Area" localSheetId="1">BM!$A$1:$AD$35</definedName>
    <definedName name="_xlnm.Print_Area" localSheetId="0">EFZ!$A$1:$AA$49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S6" i="1"/>
  <c r="O34" i="1"/>
  <c r="Q33" i="1"/>
  <c r="L39" i="1"/>
  <c r="K39" i="1"/>
  <c r="F39" i="1"/>
  <c r="G39" i="1"/>
  <c r="H39" i="1"/>
  <c r="I39" i="1"/>
  <c r="J39" i="1"/>
  <c r="E39" i="1"/>
  <c r="Q10" i="1"/>
  <c r="O29" i="1"/>
  <c r="R8" i="3"/>
  <c r="V8" i="3"/>
  <c r="N32" i="3"/>
  <c r="N24" i="3"/>
  <c r="N22" i="3"/>
  <c r="N20" i="3"/>
  <c r="N18" i="3"/>
  <c r="N16" i="3"/>
  <c r="N12" i="3"/>
  <c r="N10" i="3"/>
  <c r="N8" i="3"/>
  <c r="R24" i="3"/>
  <c r="R22" i="3"/>
  <c r="R20" i="3"/>
  <c r="R18" i="3"/>
  <c r="R16" i="3"/>
  <c r="R14" i="3"/>
  <c r="R12" i="3"/>
  <c r="R10" i="3"/>
  <c r="N14" i="3"/>
</calcChain>
</file>

<file path=xl/sharedStrings.xml><?xml version="1.0" encoding="utf-8"?>
<sst xmlns="http://schemas.openxmlformats.org/spreadsheetml/2006/main" count="118" uniqueCount="68">
  <si>
    <t>Handlungskompetenzbereiche</t>
  </si>
  <si>
    <t>Qualifikations-
bereiche</t>
  </si>
  <si>
    <t>1. Sem.</t>
  </si>
  <si>
    <t>2. Sem.</t>
  </si>
  <si>
    <t>3. Sem.</t>
  </si>
  <si>
    <t>4. Sem.</t>
  </si>
  <si>
    <t>Semester / Lehrjahre</t>
  </si>
  <si>
    <t>Positions-
note</t>
  </si>
  <si>
    <t>Bereichs-
note</t>
  </si>
  <si>
    <t>Fallnote</t>
  </si>
  <si>
    <t>Gesamt-
note QV</t>
  </si>
  <si>
    <t>5. Sem.</t>
  </si>
  <si>
    <t>6. Sem.</t>
  </si>
  <si>
    <t>Bereiche</t>
  </si>
  <si>
    <t>Fächer</t>
  </si>
  <si>
    <r>
      <rPr>
        <b/>
        <sz val="11"/>
        <color theme="0"/>
        <rFont val="Calibri"/>
        <family val="2"/>
      </rPr>
      <t xml:space="preserve">ᴓ </t>
    </r>
    <r>
      <rPr>
        <b/>
        <sz val="11"/>
        <color theme="0"/>
        <rFont val="Calibri"/>
        <family val="2"/>
        <scheme val="minor"/>
      </rPr>
      <t>Erfahrungs-noten</t>
    </r>
  </si>
  <si>
    <t>Grundlagen-bereich</t>
  </si>
  <si>
    <t>Deutsch</t>
  </si>
  <si>
    <t>Französisch</t>
  </si>
  <si>
    <t>Englisch</t>
  </si>
  <si>
    <t>Mathematik</t>
  </si>
  <si>
    <t>Prüfungs-note</t>
  </si>
  <si>
    <t>Fachnote</t>
  </si>
  <si>
    <t>Gew.</t>
  </si>
  <si>
    <t>Gesamt-
note BM</t>
  </si>
  <si>
    <t>1/9</t>
  </si>
  <si>
    <t>Finanz- und Rechnungswesen</t>
  </si>
  <si>
    <t>Schwerpunkt-bereich</t>
  </si>
  <si>
    <t>Geschichte und Politik</t>
  </si>
  <si>
    <t>Ergänzungs-bereich</t>
  </si>
  <si>
    <t>Projekt-arbeiten</t>
  </si>
  <si>
    <t>IDAF 1</t>
  </si>
  <si>
    <t>IDAF 2</t>
  </si>
  <si>
    <t>IDAF 3</t>
  </si>
  <si>
    <t>IDAF 4</t>
  </si>
  <si>
    <t>IDPA</t>
  </si>
  <si>
    <r>
      <t xml:space="preserve">Notenrechner BiVo 2019 - Mediamatiker/-in </t>
    </r>
    <r>
      <rPr>
        <b/>
        <u/>
        <sz val="30"/>
        <color theme="1"/>
        <rFont val="Calibri"/>
        <family val="2"/>
        <scheme val="minor"/>
      </rPr>
      <t>EFZ</t>
    </r>
    <r>
      <rPr>
        <b/>
        <sz val="30"/>
        <color theme="1"/>
        <rFont val="Calibri"/>
        <family val="2"/>
        <scheme val="minor"/>
      </rPr>
      <t xml:space="preserve"> mit BM</t>
    </r>
  </si>
  <si>
    <t>Mind. 3 HKB aus A-E plus HKB F</t>
  </si>
  <si>
    <t>70-90 Std. / Kriterien: Ausführung inkl. Projektmanagement (50%), Dokumentation (20%), Fachgespräche und Präsentation (30%)</t>
  </si>
  <si>
    <t>HKB A</t>
  </si>
  <si>
    <t>HKB B</t>
  </si>
  <si>
    <t>HKB C</t>
  </si>
  <si>
    <t>HKB D</t>
  </si>
  <si>
    <t>HKB E</t>
  </si>
  <si>
    <t>HKB F</t>
  </si>
  <si>
    <t>üK-Module</t>
  </si>
  <si>
    <t>(Module mit Einzelgewichtung, 0.5)</t>
  </si>
  <si>
    <t>27 Module / 80% / 0.5</t>
  </si>
  <si>
    <t>20%
0.5</t>
  </si>
  <si>
    <t>IPA
Praktische Arbeit
 (50%, 0.1)</t>
  </si>
  <si>
    <t>Mediamatikkompetenzen
(37.5%, 0.1)</t>
  </si>
  <si>
    <t>Erweiterte Grundkompetenzen
(12.5%, 0.5)</t>
  </si>
  <si>
    <t>Betriebskommunikation</t>
  </si>
  <si>
    <t>Marketingfachsprache</t>
  </si>
  <si>
    <t>7. Sem.</t>
  </si>
  <si>
    <t>8. Sem.</t>
  </si>
  <si>
    <t>Fachbereiche/Semester</t>
  </si>
  <si>
    <t>Semesterzeugnisnoten</t>
  </si>
  <si>
    <t xml:space="preserve"> -</t>
  </si>
  <si>
    <t>Allgemeinbildung</t>
  </si>
  <si>
    <t>Wirtschaft und Recht (Schwerpunkt)</t>
  </si>
  <si>
    <t>Wirtschaft und Recht (Ergänzung)</t>
  </si>
  <si>
    <t>Dispensiert in Berufsmaturität!</t>
  </si>
  <si>
    <t>Disp.</t>
  </si>
  <si>
    <t>SVA/IDPA</t>
  </si>
  <si>
    <r>
      <t xml:space="preserve">Notenrechner BiVo 2019 - Mediamatiker/-in EFZ mit </t>
    </r>
    <r>
      <rPr>
        <b/>
        <u/>
        <sz val="30"/>
        <color theme="1"/>
        <rFont val="Calibri"/>
        <family val="2"/>
        <scheme val="minor"/>
      </rPr>
      <t>BM</t>
    </r>
  </si>
  <si>
    <t>Wirtschaft und Recht (WRS)</t>
  </si>
  <si>
    <t>Wirtschaft und Recht (WRE)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</si>
</sst>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3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u/>
      <sz val="30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C3D6B"/>
        <bgColor indexed="64"/>
      </patternFill>
    </fill>
    <fill>
      <patternFill patternType="solid">
        <fgColor rgb="FFAEABC5"/>
        <bgColor indexed="64"/>
      </patternFill>
    </fill>
  </fills>
  <borders count="42">
    <border>
      <left/>
      <right/>
      <top/>
      <bottom/>
      <diagonal/>
    </border>
    <border>
      <left style="thin">
        <color rgb="FF2C3D6B"/>
      </left>
      <right style="thin">
        <color rgb="FF2C3D6B"/>
      </right>
      <top style="thin">
        <color rgb="FF2C3D6B"/>
      </top>
      <bottom style="thin">
        <color rgb="FF2C3D6B"/>
      </bottom>
      <diagonal/>
    </border>
    <border>
      <left style="thin">
        <color rgb="FF2C3D6B"/>
      </left>
      <right style="thin">
        <color rgb="FF2C3D6B"/>
      </right>
      <top style="thin">
        <color rgb="FF2C3D6B"/>
      </top>
      <bottom/>
      <diagonal/>
    </border>
    <border>
      <left style="thin">
        <color rgb="FF2C3D6B"/>
      </left>
      <right style="thin">
        <color rgb="FF2C3D6B"/>
      </right>
      <top/>
      <bottom/>
      <diagonal/>
    </border>
    <border>
      <left style="thin">
        <color rgb="FF2C3D6B"/>
      </left>
      <right style="thin">
        <color rgb="FF2C3D6B"/>
      </right>
      <top/>
      <bottom style="thin">
        <color rgb="FF2C3D6B"/>
      </bottom>
      <diagonal/>
    </border>
    <border>
      <left style="medium">
        <color rgb="FF2C3D6B"/>
      </left>
      <right/>
      <top style="medium">
        <color rgb="FF2C3D6B"/>
      </top>
      <bottom/>
      <diagonal/>
    </border>
    <border>
      <left/>
      <right/>
      <top style="medium">
        <color rgb="FF2C3D6B"/>
      </top>
      <bottom/>
      <diagonal/>
    </border>
    <border>
      <left style="thin">
        <color rgb="FF2C3D6B"/>
      </left>
      <right style="medium">
        <color rgb="FF2C3D6B"/>
      </right>
      <top style="medium">
        <color rgb="FF2C3D6B"/>
      </top>
      <bottom/>
      <diagonal/>
    </border>
    <border>
      <left style="medium">
        <color rgb="FF2C3D6B"/>
      </left>
      <right/>
      <top/>
      <bottom/>
      <diagonal/>
    </border>
    <border>
      <left style="thin">
        <color rgb="FF2C3D6B"/>
      </left>
      <right style="medium">
        <color rgb="FF2C3D6B"/>
      </right>
      <top/>
      <bottom style="thin">
        <color rgb="FF2C3D6B"/>
      </bottom>
      <diagonal/>
    </border>
    <border>
      <left/>
      <right style="medium">
        <color rgb="FF2C3D6B"/>
      </right>
      <top/>
      <bottom/>
      <diagonal/>
    </border>
    <border>
      <left style="thin">
        <color rgb="FF2C3D6B"/>
      </left>
      <right style="medium">
        <color rgb="FF2C3D6B"/>
      </right>
      <top style="thin">
        <color rgb="FF2C3D6B"/>
      </top>
      <bottom/>
      <diagonal/>
    </border>
    <border>
      <left style="medium">
        <color rgb="FF2C3D6B"/>
      </left>
      <right/>
      <top/>
      <bottom style="medium">
        <color rgb="FF2C3D6B"/>
      </bottom>
      <diagonal/>
    </border>
    <border>
      <left/>
      <right/>
      <top/>
      <bottom style="medium">
        <color rgb="FF2C3D6B"/>
      </bottom>
      <diagonal/>
    </border>
    <border>
      <left style="thin">
        <color rgb="FF2C3D6B"/>
      </left>
      <right style="medium">
        <color rgb="FF2C3D6B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2C3D6B"/>
      </left>
      <right style="thin">
        <color rgb="FF2C3D6B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2C3D6B"/>
      </left>
      <right style="thin">
        <color rgb="FF2C3D6B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2C3D6B"/>
      </right>
      <top style="medium">
        <color rgb="FF2C3D6B"/>
      </top>
      <bottom/>
      <diagonal/>
    </border>
    <border>
      <left style="thin">
        <color rgb="FF2C3D6B"/>
      </left>
      <right style="thin">
        <color rgb="FF2C3D6B"/>
      </right>
      <top style="thin">
        <color rgb="FF2C3D6B"/>
      </top>
      <bottom style="medium">
        <color rgb="FF2C3D6B"/>
      </bottom>
      <diagonal/>
    </border>
    <border>
      <left style="medium">
        <color rgb="FF2C3D6B"/>
      </left>
      <right style="thin">
        <color rgb="FF2C3D6B"/>
      </right>
      <top style="medium">
        <color rgb="FF2C3D6B"/>
      </top>
      <bottom/>
      <diagonal/>
    </border>
    <border>
      <left style="medium">
        <color rgb="FF2C3D6B"/>
      </left>
      <right style="thin">
        <color rgb="FF2C3D6B"/>
      </right>
      <top/>
      <bottom/>
      <diagonal/>
    </border>
    <border>
      <left style="medium">
        <color rgb="FF2C3D6B"/>
      </left>
      <right style="thin">
        <color rgb="FF2C3D6B"/>
      </right>
      <top/>
      <bottom style="medium">
        <color rgb="FF2C3D6B"/>
      </bottom>
      <diagonal/>
    </border>
    <border>
      <left style="thin">
        <color rgb="FF2C3D6B"/>
      </left>
      <right style="thin">
        <color rgb="FF2C3D6B"/>
      </right>
      <top style="medium">
        <color rgb="FF2C3D6B"/>
      </top>
      <bottom style="thin">
        <color rgb="FF2C3D6B"/>
      </bottom>
      <diagonal/>
    </border>
    <border>
      <left style="thin">
        <color rgb="FF2C3D6B"/>
      </left>
      <right style="medium">
        <color rgb="FF2C3D6B"/>
      </right>
      <top style="medium">
        <color rgb="FF2C3D6B"/>
      </top>
      <bottom style="thin">
        <color rgb="FF2C3D6B"/>
      </bottom>
      <diagonal/>
    </border>
    <border>
      <left style="thin">
        <color rgb="FF2C3D6B"/>
      </left>
      <right style="medium">
        <color rgb="FF2C3D6B"/>
      </right>
      <top style="thin">
        <color rgb="FF2C3D6B"/>
      </top>
      <bottom style="thin">
        <color rgb="FF2C3D6B"/>
      </bottom>
      <diagonal/>
    </border>
    <border>
      <left style="thin">
        <color rgb="FF2C3D6B"/>
      </left>
      <right style="medium">
        <color rgb="FF2C3D6B"/>
      </right>
      <top style="thin">
        <color rgb="FF2C3D6B"/>
      </top>
      <bottom style="medium">
        <color rgb="FF2C3D6B"/>
      </bottom>
      <diagonal/>
    </border>
    <border>
      <left style="thin">
        <color rgb="FF2C3D6B"/>
      </left>
      <right/>
      <top style="thin">
        <color rgb="FF2C3D6B"/>
      </top>
      <bottom style="thin">
        <color rgb="FF2C3D6B"/>
      </bottom>
      <diagonal/>
    </border>
    <border>
      <left/>
      <right style="thin">
        <color rgb="FF2C3D6B"/>
      </right>
      <top style="medium">
        <color rgb="FF2C3D6B"/>
      </top>
      <bottom style="thin">
        <color rgb="FF2C3D6B"/>
      </bottom>
      <diagonal/>
    </border>
    <border>
      <left style="thin">
        <color rgb="FF2C3D6B"/>
      </left>
      <right/>
      <top style="thin">
        <color rgb="FF2C3D6B"/>
      </top>
      <bottom style="medium">
        <color rgb="FF2C3D6B"/>
      </bottom>
      <diagonal/>
    </border>
    <border>
      <left/>
      <right style="thin">
        <color rgb="FF2C3D6B"/>
      </right>
      <top style="thin">
        <color rgb="FF2C3D6B"/>
      </top>
      <bottom style="medium">
        <color rgb="FF2C3D6B"/>
      </bottom>
      <diagonal/>
    </border>
    <border>
      <left/>
      <right style="medium">
        <color rgb="FF2C3D6B"/>
      </right>
      <top/>
      <bottom style="medium">
        <color rgb="FF2C3D6B"/>
      </bottom>
      <diagonal/>
    </border>
    <border>
      <left style="thin">
        <color rgb="FF2C3D6B"/>
      </left>
      <right/>
      <top/>
      <bottom/>
      <diagonal/>
    </border>
    <border>
      <left/>
      <right style="thin">
        <color rgb="FF2C3D6B"/>
      </right>
      <top style="medium">
        <color rgb="FF2C3D6B"/>
      </top>
      <bottom/>
      <diagonal/>
    </border>
    <border>
      <left/>
      <right style="thin">
        <color rgb="FF2C3D6B"/>
      </right>
      <top/>
      <bottom style="medium">
        <color rgb="FF2C3D6B"/>
      </bottom>
      <diagonal/>
    </border>
  </borders>
  <cellStyleXfs count="1">
    <xf numFmtId="0" fontId="0" fillId="0" borderId="0"/>
  </cellStyleXfs>
  <cellXfs count="138">
    <xf numFmtId="0" fontId="0" fillId="0" borderId="0" xfId="0"/>
    <xf numFmtId="164" fontId="0" fillId="3" borderId="30" xfId="0" applyNumberFormat="1" applyFont="1" applyFill="1" applyBorder="1" applyAlignment="1" applyProtection="1">
      <alignment horizontal="center" vertical="center"/>
      <protection locked="0"/>
    </xf>
    <xf numFmtId="164" fontId="0" fillId="3" borderId="1" xfId="0" applyNumberFormat="1" applyFont="1" applyFill="1" applyBorder="1" applyAlignment="1" applyProtection="1">
      <alignment horizontal="center" vertical="center"/>
      <protection locked="0"/>
    </xf>
    <xf numFmtId="164" fontId="0" fillId="3" borderId="26" xfId="0" applyNumberFormat="1" applyFont="1" applyFill="1" applyBorder="1" applyAlignment="1" applyProtection="1">
      <alignment horizontal="center" vertical="center"/>
      <protection locked="0"/>
    </xf>
    <xf numFmtId="164" fontId="0" fillId="3" borderId="34" xfId="0" applyNumberFormat="1" applyFont="1" applyFill="1" applyBorder="1" applyAlignment="1" applyProtection="1">
      <alignment horizontal="center" vertical="center"/>
      <protection locked="0"/>
    </xf>
    <xf numFmtId="164" fontId="10" fillId="3" borderId="1" xfId="0" applyNumberFormat="1" applyFont="1" applyFill="1" applyBorder="1" applyAlignment="1" applyProtection="1">
      <alignment horizontal="center" vertical="center"/>
      <protection locked="0"/>
    </xf>
    <xf numFmtId="164" fontId="10" fillId="3" borderId="35" xfId="0" applyNumberFormat="1" applyFont="1" applyFill="1" applyBorder="1" applyAlignment="1" applyProtection="1">
      <alignment vertical="center"/>
      <protection locked="0"/>
    </xf>
    <xf numFmtId="164" fontId="0" fillId="3" borderId="1" xfId="0" applyNumberFormat="1" applyFont="1" applyFill="1" applyBorder="1" applyAlignment="1" applyProtection="1">
      <alignment vertical="center"/>
      <protection locked="0"/>
    </xf>
    <xf numFmtId="0" fontId="6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horizontal="center" wrapText="1"/>
    </xf>
    <xf numFmtId="0" fontId="4" fillId="0" borderId="0" xfId="0" applyFont="1" applyAlignment="1" applyProtection="1">
      <alignment horizontal="center"/>
    </xf>
    <xf numFmtId="0" fontId="1" fillId="0" borderId="16" xfId="0" applyFont="1" applyBorder="1" applyAlignment="1" applyProtection="1">
      <alignment horizontal="center" vertical="center" textRotation="90" wrapText="1"/>
    </xf>
    <xf numFmtId="0" fontId="2" fillId="3" borderId="17" xfId="0" applyFont="1" applyFill="1" applyBorder="1" applyProtection="1"/>
    <xf numFmtId="0" fontId="0" fillId="0" borderId="16" xfId="0" applyBorder="1" applyProtection="1"/>
    <xf numFmtId="0" fontId="7" fillId="0" borderId="16" xfId="0" applyFont="1" applyBorder="1" applyAlignment="1" applyProtection="1">
      <alignment horizontal="center" vertical="center" textRotation="45"/>
    </xf>
    <xf numFmtId="0" fontId="0" fillId="0" borderId="18" xfId="0" applyFill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 textRotation="90" wrapText="1"/>
    </xf>
    <xf numFmtId="0" fontId="0" fillId="0" borderId="0" xfId="0" applyBorder="1" applyProtection="1"/>
    <xf numFmtId="0" fontId="7" fillId="0" borderId="0" xfId="0" applyFont="1" applyBorder="1" applyAlignment="1" applyProtection="1">
      <alignment horizontal="center" vertical="center" textRotation="45"/>
    </xf>
    <xf numFmtId="0" fontId="0" fillId="0" borderId="20" xfId="0" applyFill="1" applyBorder="1" applyAlignment="1" applyProtection="1">
      <alignment vertical="center"/>
    </xf>
    <xf numFmtId="0" fontId="1" fillId="0" borderId="22" xfId="0" applyFont="1" applyBorder="1" applyAlignment="1" applyProtection="1">
      <alignment horizontal="center" vertical="center" textRotation="90" wrapText="1"/>
    </xf>
    <xf numFmtId="0" fontId="0" fillId="0" borderId="22" xfId="0" applyBorder="1" applyProtection="1"/>
    <xf numFmtId="0" fontId="7" fillId="0" borderId="22" xfId="0" applyFont="1" applyBorder="1" applyAlignment="1" applyProtection="1">
      <alignment horizontal="center" vertical="center" textRotation="45"/>
    </xf>
    <xf numFmtId="0" fontId="0" fillId="0" borderId="24" xfId="0" applyBorder="1" applyProtection="1"/>
    <xf numFmtId="0" fontId="1" fillId="0" borderId="6" xfId="0" applyFont="1" applyBorder="1" applyAlignment="1" applyProtection="1">
      <alignment horizontal="center" vertical="center" textRotation="90" wrapText="1"/>
    </xf>
    <xf numFmtId="0" fontId="2" fillId="0" borderId="6" xfId="0" applyFont="1" applyFill="1" applyBorder="1" applyAlignment="1" applyProtection="1">
      <alignment horizontal="left" vertical="center"/>
    </xf>
    <xf numFmtId="0" fontId="0" fillId="0" borderId="6" xfId="0" applyBorder="1" applyProtection="1"/>
    <xf numFmtId="0" fontId="7" fillId="0" borderId="6" xfId="0" applyFont="1" applyBorder="1" applyAlignment="1" applyProtection="1">
      <alignment horizontal="center" vertical="center" textRotation="45"/>
    </xf>
    <xf numFmtId="0" fontId="0" fillId="0" borderId="25" xfId="0" applyFill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 textRotation="90"/>
    </xf>
    <xf numFmtId="0" fontId="2" fillId="3" borderId="2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Protection="1"/>
    <xf numFmtId="0" fontId="0" fillId="0" borderId="0" xfId="0" applyFont="1" applyProtection="1"/>
    <xf numFmtId="0" fontId="0" fillId="3" borderId="4" xfId="0" applyFont="1" applyFill="1" applyBorder="1" applyProtection="1"/>
    <xf numFmtId="0" fontId="0" fillId="0" borderId="10" xfId="0" applyFont="1" applyFill="1" applyBorder="1" applyProtection="1"/>
    <xf numFmtId="0" fontId="1" fillId="0" borderId="13" xfId="0" applyFont="1" applyBorder="1" applyAlignment="1" applyProtection="1">
      <alignment horizontal="center" vertical="center" textRotation="90"/>
    </xf>
    <xf numFmtId="0" fontId="0" fillId="0" borderId="13" xfId="0" applyFont="1" applyFill="1" applyBorder="1" applyProtection="1"/>
    <xf numFmtId="0" fontId="0" fillId="0" borderId="13" xfId="0" applyFont="1" applyBorder="1" applyProtection="1"/>
    <xf numFmtId="164" fontId="0" fillId="0" borderId="38" xfId="0" applyNumberFormat="1" applyFont="1" applyFill="1" applyBorder="1" applyAlignment="1" applyProtection="1">
      <alignment vertical="center"/>
    </xf>
    <xf numFmtId="164" fontId="0" fillId="0" borderId="0" xfId="0" applyNumberFormat="1" applyProtection="1"/>
    <xf numFmtId="0" fontId="2" fillId="0" borderId="6" xfId="0" applyFont="1" applyFill="1" applyBorder="1" applyProtection="1"/>
    <xf numFmtId="164" fontId="0" fillId="0" borderId="25" xfId="0" applyNumberFormat="1" applyFill="1" applyBorder="1" applyAlignment="1" applyProtection="1">
      <alignment horizontal="center" vertical="center"/>
    </xf>
    <xf numFmtId="0" fontId="1" fillId="2" borderId="0" xfId="0" applyFont="1" applyFill="1" applyProtection="1"/>
    <xf numFmtId="0" fontId="1" fillId="2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3" borderId="2" xfId="0" applyFont="1" applyFill="1" applyBorder="1" applyAlignment="1" applyProtection="1">
      <alignment vertical="center" wrapText="1"/>
    </xf>
    <xf numFmtId="0" fontId="0" fillId="3" borderId="3" xfId="0" applyFont="1" applyFill="1" applyBorder="1" applyAlignment="1" applyProtection="1">
      <alignment vertical="center" wrapText="1"/>
    </xf>
    <xf numFmtId="0" fontId="0" fillId="3" borderId="3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left" vertical="center" wrapText="1"/>
    </xf>
    <xf numFmtId="0" fontId="0" fillId="0" borderId="13" xfId="0" applyBorder="1" applyProtection="1"/>
    <xf numFmtId="0" fontId="2" fillId="0" borderId="13" xfId="0" applyFont="1" applyFill="1" applyBorder="1" applyAlignment="1" applyProtection="1">
      <alignment horizontal="left" vertical="center" wrapText="1"/>
    </xf>
    <xf numFmtId="0" fontId="0" fillId="0" borderId="13" xfId="0" applyFill="1" applyBorder="1" applyProtection="1"/>
    <xf numFmtId="164" fontId="0" fillId="0" borderId="38" xfId="0" applyNumberFormat="1" applyFill="1" applyBorder="1" applyAlignment="1" applyProtection="1">
      <alignment horizontal="center" vertical="center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</xf>
    <xf numFmtId="164" fontId="1" fillId="2" borderId="0" xfId="0" applyNumberFormat="1" applyFont="1" applyFill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 textRotation="90" wrapText="1"/>
    </xf>
    <xf numFmtId="0" fontId="1" fillId="2" borderId="8" xfId="0" applyFont="1" applyFill="1" applyBorder="1" applyAlignment="1" applyProtection="1">
      <alignment horizontal="center" vertical="center" textRotation="90"/>
    </xf>
    <xf numFmtId="0" fontId="1" fillId="2" borderId="15" xfId="0" applyFont="1" applyFill="1" applyBorder="1" applyAlignment="1" applyProtection="1">
      <alignment horizontal="center" vertical="center" textRotation="90" wrapText="1"/>
    </xf>
    <xf numFmtId="0" fontId="1" fillId="2" borderId="19" xfId="0" applyFont="1" applyFill="1" applyBorder="1" applyAlignment="1" applyProtection="1">
      <alignment horizontal="center" vertical="center" textRotation="90" wrapText="1"/>
    </xf>
    <xf numFmtId="0" fontId="1" fillId="2" borderId="21" xfId="0" applyFont="1" applyFill="1" applyBorder="1" applyAlignment="1" applyProtection="1">
      <alignment horizontal="center" vertical="center" textRotation="90" wrapText="1"/>
    </xf>
    <xf numFmtId="0" fontId="1" fillId="2" borderId="12" xfId="0" applyFont="1" applyFill="1" applyBorder="1" applyAlignment="1" applyProtection="1">
      <alignment horizontal="center" vertical="center" textRotation="90"/>
    </xf>
    <xf numFmtId="0" fontId="1" fillId="2" borderId="0" xfId="0" applyFont="1" applyFill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textRotation="45"/>
    </xf>
    <xf numFmtId="0" fontId="7" fillId="0" borderId="0" xfId="0" applyFont="1" applyBorder="1" applyAlignment="1" applyProtection="1">
      <alignment horizontal="center" vertical="center" textRotation="45"/>
    </xf>
    <xf numFmtId="0" fontId="7" fillId="0" borderId="22" xfId="0" applyFont="1" applyBorder="1" applyAlignment="1" applyProtection="1">
      <alignment horizontal="center" vertical="center" textRotation="45"/>
    </xf>
    <xf numFmtId="0" fontId="1" fillId="2" borderId="0" xfId="0" applyFont="1" applyFill="1" applyAlignment="1" applyProtection="1">
      <alignment horizontal="center" vertical="center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 vertical="center"/>
    </xf>
    <xf numFmtId="9" fontId="1" fillId="2" borderId="0" xfId="0" applyNumberFormat="1" applyFont="1" applyFill="1" applyBorder="1" applyAlignment="1" applyProtection="1">
      <alignment horizontal="center" vertical="center" textRotation="90" wrapText="1"/>
    </xf>
    <xf numFmtId="0" fontId="1" fillId="2" borderId="0" xfId="0" applyFont="1" applyFill="1" applyBorder="1" applyAlignment="1" applyProtection="1">
      <alignment horizontal="center" vertical="center" textRotation="90"/>
    </xf>
    <xf numFmtId="164" fontId="2" fillId="3" borderId="11" xfId="0" applyNumberFormat="1" applyFont="1" applyFill="1" applyBorder="1" applyAlignment="1" applyProtection="1">
      <alignment horizontal="center" vertical="center"/>
    </xf>
    <xf numFmtId="164" fontId="2" fillId="3" borderId="14" xfId="0" applyNumberFormat="1" applyFont="1" applyFill="1" applyBorder="1" applyAlignment="1" applyProtection="1">
      <alignment horizontal="center" vertical="center"/>
    </xf>
    <xf numFmtId="164" fontId="2" fillId="3" borderId="9" xfId="0" applyNumberFormat="1" applyFont="1" applyFill="1" applyBorder="1" applyAlignment="1" applyProtection="1">
      <alignment horizontal="center" vertical="center"/>
    </xf>
    <xf numFmtId="164" fontId="11" fillId="3" borderId="11" xfId="0" applyNumberFormat="1" applyFont="1" applyFill="1" applyBorder="1" applyAlignment="1" applyProtection="1">
      <alignment horizontal="center" vertical="center"/>
    </xf>
    <xf numFmtId="164" fontId="11" fillId="3" borderId="9" xfId="0" applyNumberFormat="1" applyFont="1" applyFill="1" applyBorder="1" applyAlignment="1" applyProtection="1">
      <alignment horizontal="center" vertical="center"/>
    </xf>
    <xf numFmtId="164" fontId="11" fillId="3" borderId="14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center" vertical="center"/>
    </xf>
    <xf numFmtId="0" fontId="2" fillId="3" borderId="39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textRotation="45"/>
    </xf>
    <xf numFmtId="0" fontId="1" fillId="2" borderId="0" xfId="0" applyFont="1" applyFill="1" applyAlignment="1" applyProtection="1">
      <alignment horizontal="left" vertical="center"/>
    </xf>
    <xf numFmtId="0" fontId="0" fillId="3" borderId="3" xfId="0" applyFill="1" applyBorder="1" applyAlignment="1" applyProtection="1">
      <alignment horizontal="left" vertical="center" wrapText="1"/>
    </xf>
    <xf numFmtId="0" fontId="0" fillId="3" borderId="23" xfId="0" applyFill="1" applyBorder="1" applyAlignment="1" applyProtection="1">
      <alignment horizontal="left" vertical="center" wrapText="1"/>
    </xf>
    <xf numFmtId="164" fontId="0" fillId="3" borderId="36" xfId="0" applyNumberFormat="1" applyFont="1" applyFill="1" applyBorder="1" applyAlignment="1" applyProtection="1">
      <alignment horizontal="center" vertical="center"/>
      <protection locked="0"/>
    </xf>
    <xf numFmtId="164" fontId="0" fillId="3" borderId="37" xfId="0" applyNumberFormat="1" applyFont="1" applyFill="1" applyBorder="1" applyAlignment="1" applyProtection="1">
      <alignment horizontal="center" vertical="center"/>
      <protection locked="0"/>
    </xf>
    <xf numFmtId="164" fontId="1" fillId="3" borderId="26" xfId="0" applyNumberFormat="1" applyFont="1" applyFill="1" applyBorder="1" applyAlignment="1" applyProtection="1">
      <alignment horizontal="center" vertical="center"/>
      <protection locked="0"/>
    </xf>
    <xf numFmtId="164" fontId="1" fillId="0" borderId="13" xfId="0" applyNumberFormat="1" applyFont="1" applyFill="1" applyBorder="1" applyAlignment="1" applyProtection="1">
      <alignment horizontal="center" vertical="center"/>
    </xf>
    <xf numFmtId="164" fontId="0" fillId="0" borderId="13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/>
    </xf>
    <xf numFmtId="0" fontId="0" fillId="0" borderId="0" xfId="0" applyFill="1" applyProtection="1"/>
    <xf numFmtId="0" fontId="1" fillId="0" borderId="0" xfId="0" applyFont="1" applyFill="1" applyAlignment="1" applyProtection="1">
      <alignment horizontal="center" vertical="center" wrapText="1"/>
    </xf>
    <xf numFmtId="0" fontId="1" fillId="2" borderId="27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Protection="1"/>
    <xf numFmtId="164" fontId="0" fillId="0" borderId="6" xfId="0" applyNumberFormat="1" applyFont="1" applyBorder="1" applyAlignment="1" applyProtection="1">
      <alignment horizontal="center" vertical="center"/>
    </xf>
    <xf numFmtId="164" fontId="0" fillId="3" borderId="31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Alignment="1" applyProtection="1">
      <alignment horizontal="center" vertical="center"/>
    </xf>
    <xf numFmtId="0" fontId="1" fillId="2" borderId="28" xfId="0" applyFont="1" applyFill="1" applyBorder="1" applyAlignment="1" applyProtection="1">
      <alignment horizontal="center" vertical="center" wrapText="1"/>
    </xf>
    <xf numFmtId="164" fontId="0" fillId="0" borderId="0" xfId="0" applyNumberFormat="1" applyFont="1" applyBorder="1" applyAlignment="1" applyProtection="1">
      <alignment horizontal="center" vertical="center"/>
    </xf>
    <xf numFmtId="164" fontId="0" fillId="0" borderId="10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Alignment="1" applyProtection="1">
      <alignment horizontal="center" vertical="center"/>
    </xf>
    <xf numFmtId="164" fontId="1" fillId="0" borderId="0" xfId="0" applyNumberFormat="1" applyFont="1" applyAlignment="1" applyProtection="1">
      <alignment horizontal="center" vertical="center"/>
    </xf>
    <xf numFmtId="0" fontId="2" fillId="3" borderId="1" xfId="0" applyFont="1" applyFill="1" applyBorder="1" applyProtection="1"/>
    <xf numFmtId="164" fontId="0" fillId="0" borderId="0" xfId="0" applyNumberFormat="1" applyFont="1" applyFill="1" applyBorder="1" applyAlignment="1" applyProtection="1">
      <alignment horizontal="center" vertical="center"/>
    </xf>
    <xf numFmtId="164" fontId="0" fillId="3" borderId="32" xfId="0" applyNumberFormat="1" applyFont="1" applyFill="1" applyBorder="1" applyAlignment="1" applyProtection="1">
      <alignment horizontal="center" vertical="center"/>
    </xf>
    <xf numFmtId="0" fontId="1" fillId="2" borderId="29" xfId="0" applyFont="1" applyFill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center" vertical="center" textRotation="90" wrapText="1"/>
    </xf>
    <xf numFmtId="0" fontId="2" fillId="3" borderId="26" xfId="0" applyFont="1" applyFill="1" applyBorder="1" applyProtection="1"/>
    <xf numFmtId="164" fontId="0" fillId="0" borderId="13" xfId="0" applyNumberFormat="1" applyFont="1" applyBorder="1" applyAlignment="1" applyProtection="1">
      <alignment horizontal="center" vertical="center"/>
    </xf>
    <xf numFmtId="164" fontId="0" fillId="3" borderId="33" xfId="0" applyNumberFormat="1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vertical="center"/>
    </xf>
    <xf numFmtId="164" fontId="0" fillId="0" borderId="6" xfId="0" applyNumberFormat="1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horizontal="center" vertical="center"/>
    </xf>
    <xf numFmtId="0" fontId="2" fillId="3" borderId="26" xfId="0" applyFont="1" applyFill="1" applyBorder="1" applyAlignment="1" applyProtection="1">
      <alignment wrapText="1"/>
    </xf>
    <xf numFmtId="0" fontId="1" fillId="2" borderId="8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 wrapText="1"/>
    </xf>
    <xf numFmtId="164" fontId="1" fillId="0" borderId="0" xfId="0" applyNumberFormat="1" applyFont="1" applyFill="1" applyBorder="1" applyAlignment="1" applyProtection="1">
      <alignment horizontal="center" vertical="center"/>
    </xf>
    <xf numFmtId="0" fontId="2" fillId="3" borderId="26" xfId="0" applyFont="1" applyFill="1" applyBorder="1" applyAlignment="1" applyProtection="1">
      <alignment vertical="center" wrapText="1"/>
    </xf>
    <xf numFmtId="164" fontId="10" fillId="0" borderId="40" xfId="0" applyNumberFormat="1" applyFont="1" applyFill="1" applyBorder="1" applyAlignment="1" applyProtection="1">
      <alignment vertical="center"/>
    </xf>
    <xf numFmtId="164" fontId="0" fillId="3" borderId="7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Alignment="1" applyProtection="1">
      <alignment horizontal="center" vertical="center"/>
    </xf>
    <xf numFmtId="164" fontId="0" fillId="3" borderId="14" xfId="0" applyNumberFormat="1" applyFont="1" applyFill="1" applyBorder="1" applyAlignment="1" applyProtection="1">
      <alignment horizontal="center" vertical="center"/>
    </xf>
    <xf numFmtId="164" fontId="0" fillId="0" borderId="0" xfId="0" applyNumberFormat="1" applyFont="1" applyFill="1" applyBorder="1" applyAlignment="1" applyProtection="1">
      <alignment vertical="center"/>
    </xf>
    <xf numFmtId="164" fontId="0" fillId="3" borderId="9" xfId="0" applyNumberFormat="1" applyFont="1" applyFill="1" applyBorder="1" applyAlignment="1" applyProtection="1">
      <alignment horizontal="center" vertical="center"/>
    </xf>
    <xf numFmtId="164" fontId="0" fillId="0" borderId="13" xfId="0" applyNumberFormat="1" applyFont="1" applyFill="1" applyBorder="1" applyAlignment="1" applyProtection="1">
      <alignment vertical="center"/>
    </xf>
    <xf numFmtId="164" fontId="0" fillId="0" borderId="41" xfId="0" applyNumberFormat="1" applyFont="1" applyFill="1" applyBorder="1" applyAlignment="1" applyProtection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2C3D6B"/>
      <color rgb="FFAEAB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106001</xdr:colOff>
      <xdr:row>0</xdr:row>
      <xdr:rowOff>58313</xdr:rowOff>
    </xdr:from>
    <xdr:to>
      <xdr:col>26</xdr:col>
      <xdr:colOff>745861</xdr:colOff>
      <xdr:row>1</xdr:row>
      <xdr:rowOff>139013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713DE2A7-783B-03A5-3CE4-9050BF63B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2795" y="58313"/>
          <a:ext cx="4449860" cy="573759"/>
        </a:xfrm>
        <a:prstGeom prst="rect">
          <a:avLst/>
        </a:prstGeom>
      </xdr:spPr>
    </xdr:pic>
    <xdr:clientData/>
  </xdr:twoCellAnchor>
  <xdr:twoCellAnchor>
    <xdr:from>
      <xdr:col>20</xdr:col>
      <xdr:colOff>57641</xdr:colOff>
      <xdr:row>17</xdr:row>
      <xdr:rowOff>28577</xdr:rowOff>
    </xdr:from>
    <xdr:to>
      <xdr:col>26</xdr:col>
      <xdr:colOff>703792</xdr:colOff>
      <xdr:row>47</xdr:row>
      <xdr:rowOff>179296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C8A7A5D1-5508-46B5-A2A9-21FDF7986923}"/>
            </a:ext>
          </a:extLst>
        </xdr:cNvPr>
        <xdr:cNvSpPr txBox="1"/>
      </xdr:nvSpPr>
      <xdr:spPr>
        <a:xfrm>
          <a:off x="11902259" y="4141136"/>
          <a:ext cx="5218151" cy="5910542"/>
        </a:xfrm>
        <a:prstGeom prst="rect">
          <a:avLst/>
        </a:prstGeom>
        <a:solidFill>
          <a:srgbClr val="2C3D6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2000" b="1">
              <a:solidFill>
                <a:schemeClr val="bg1"/>
              </a:solidFill>
            </a:rPr>
            <a:t>Bestehensnorm Eidgenössisches Fähigkeits-zeugnis</a:t>
          </a:r>
        </a:p>
        <a:p>
          <a:endParaRPr lang="de-CH" sz="1400">
            <a:solidFill>
              <a:schemeClr val="bg1"/>
            </a:solidFill>
          </a:endParaRPr>
        </a:p>
        <a:p>
          <a:r>
            <a:rPr lang="de-CH" sz="1600">
              <a:solidFill>
                <a:schemeClr val="bg1"/>
              </a:solidFill>
            </a:rPr>
            <a:t>Das Qualifikationsverfahren gilt als bestanden, wenn</a:t>
          </a:r>
        </a:p>
        <a:p>
          <a:r>
            <a:rPr lang="de-CH" sz="1600">
              <a:solidFill>
                <a:schemeClr val="bg1"/>
              </a:solidFill>
            </a:rPr>
            <a:t>- die Gesamtnote (Durchschnitt aller Bereichsnoten) mindestens 4.0 beträgt</a:t>
          </a:r>
        </a:p>
        <a:p>
          <a:r>
            <a:rPr lang="de-CH" sz="1600">
              <a:solidFill>
                <a:schemeClr val="bg1"/>
              </a:solidFill>
            </a:rPr>
            <a:t>- die Bereichsnote "Praktische</a:t>
          </a:r>
          <a:r>
            <a:rPr lang="de-CH" sz="1600" baseline="0">
              <a:solidFill>
                <a:schemeClr val="bg1"/>
              </a:solidFill>
            </a:rPr>
            <a:t> Arbeit" mindestens 4.0 beträgt</a:t>
          </a:r>
        </a:p>
        <a:p>
          <a:r>
            <a:rPr lang="de-CH" sz="1600" baseline="0">
              <a:solidFill>
                <a:schemeClr val="bg1"/>
              </a:solidFill>
            </a:rPr>
            <a:t>- die Bereichsnote "Mediamatikkompetenzen" mindestens 4.0 beträgt</a:t>
          </a:r>
          <a:endParaRPr lang="de-CH" sz="1600">
            <a:solidFill>
              <a:schemeClr val="bg1"/>
            </a:solidFill>
          </a:endParaRPr>
        </a:p>
        <a:p>
          <a:endParaRPr lang="de-CH" sz="1600">
            <a:solidFill>
              <a:schemeClr val="bg1"/>
            </a:solidFill>
          </a:endParaRPr>
        </a:p>
        <a:p>
          <a:r>
            <a:rPr lang="de-CH" sz="1600">
              <a:solidFill>
                <a:schemeClr val="bg1"/>
              </a:solidFill>
            </a:rPr>
            <a:t>Keine Gewähr für die Richtigkeit dieser Angaben. Wird nicht als Grundlage für</a:t>
          </a:r>
          <a:r>
            <a:rPr lang="de-CH" sz="1600" baseline="0">
              <a:solidFill>
                <a:schemeClr val="bg1"/>
              </a:solidFill>
            </a:rPr>
            <a:t> Rekurse anerkannt.</a:t>
          </a:r>
        </a:p>
        <a:p>
          <a:endParaRPr lang="de-CH" sz="1600" baseline="0">
            <a:solidFill>
              <a:schemeClr val="bg1"/>
            </a:solidFill>
          </a:endParaRPr>
        </a:p>
        <a:p>
          <a:r>
            <a:rPr lang="de-CH" sz="1600" baseline="0">
              <a:solidFill>
                <a:schemeClr val="bg1"/>
              </a:solidFill>
            </a:rPr>
            <a:t>Januar 2023</a:t>
          </a:r>
        </a:p>
        <a:p>
          <a:endParaRPr lang="de-CH" sz="1600" baseline="0">
            <a:solidFill>
              <a:schemeClr val="bg1"/>
            </a:solidFill>
          </a:endParaRPr>
        </a:p>
        <a:p>
          <a:endParaRPr lang="de-CH" sz="1600" baseline="0">
            <a:solidFill>
              <a:schemeClr val="bg1"/>
            </a:solidFill>
          </a:endParaRPr>
        </a:p>
        <a:p>
          <a:endParaRPr lang="de-CH" sz="1600" baseline="0">
            <a:solidFill>
              <a:schemeClr val="bg1"/>
            </a:solidFill>
          </a:endParaRPr>
        </a:p>
        <a:p>
          <a:r>
            <a:rPr lang="de-CH" sz="1600" b="1" i="1" baseline="0">
              <a:solidFill>
                <a:schemeClr val="bg1"/>
              </a:solidFill>
            </a:rPr>
            <a:t>Quelle:</a:t>
          </a:r>
        </a:p>
        <a:p>
          <a:r>
            <a:rPr lang="de-CH" sz="1600" baseline="0">
              <a:solidFill>
                <a:schemeClr val="bg1"/>
              </a:solidFill>
            </a:rPr>
            <a:t>Ausführungsbestimmungen zum Qualifikationsverfahren mit Abschlussprüfung für Mediamatiker/-in EFZ, ICT Berufsbildung, Januar 2019.</a:t>
          </a:r>
          <a:endParaRPr lang="de-CH" sz="16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106001</xdr:colOff>
      <xdr:row>0</xdr:row>
      <xdr:rowOff>58313</xdr:rowOff>
    </xdr:from>
    <xdr:to>
      <xdr:col>29</xdr:col>
      <xdr:colOff>745861</xdr:colOff>
      <xdr:row>1</xdr:row>
      <xdr:rowOff>139013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3684D0F-EB4B-4175-BFCF-FEE4D0D68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4501" y="58313"/>
          <a:ext cx="4449860" cy="576000"/>
        </a:xfrm>
        <a:prstGeom prst="rect">
          <a:avLst/>
        </a:prstGeom>
      </xdr:spPr>
    </xdr:pic>
    <xdr:clientData/>
  </xdr:twoCellAnchor>
  <xdr:twoCellAnchor>
    <xdr:from>
      <xdr:col>23</xdr:col>
      <xdr:colOff>57641</xdr:colOff>
      <xdr:row>3</xdr:row>
      <xdr:rowOff>38100</xdr:rowOff>
    </xdr:from>
    <xdr:to>
      <xdr:col>29</xdr:col>
      <xdr:colOff>703792</xdr:colOff>
      <xdr:row>31</xdr:row>
      <xdr:rowOff>190500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711F566F-BC20-4FAE-8685-8144CBC84B41}"/>
            </a:ext>
          </a:extLst>
        </xdr:cNvPr>
        <xdr:cNvSpPr txBox="1"/>
      </xdr:nvSpPr>
      <xdr:spPr>
        <a:xfrm>
          <a:off x="11601941" y="914400"/>
          <a:ext cx="5218151" cy="5724525"/>
        </a:xfrm>
        <a:prstGeom prst="rect">
          <a:avLst/>
        </a:prstGeom>
        <a:solidFill>
          <a:srgbClr val="2C3D6B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2000" b="1">
              <a:solidFill>
                <a:schemeClr val="bg1"/>
              </a:solidFill>
            </a:rPr>
            <a:t>Bestehensnorm Eidg. Berufsmaturität</a:t>
          </a:r>
        </a:p>
        <a:p>
          <a:endParaRPr lang="de-CH" sz="1400">
            <a:solidFill>
              <a:schemeClr val="bg1"/>
            </a:solidFill>
          </a:endParaRPr>
        </a:p>
        <a:p>
          <a:r>
            <a:rPr lang="de-CH" sz="1500">
              <a:solidFill>
                <a:schemeClr val="bg1"/>
              </a:solidFill>
            </a:rPr>
            <a:t>Die Berufsmaturität gilt als bestanden, wenn</a:t>
          </a:r>
        </a:p>
        <a:p>
          <a:r>
            <a:rPr lang="de-CH" sz="1500">
              <a:solidFill>
                <a:schemeClr val="bg1"/>
              </a:solidFill>
            </a:rPr>
            <a:t>- die Gesamtnote (Durchschnitt aller Fachnoten) mindestens 4.0 beträgt</a:t>
          </a:r>
        </a:p>
        <a:p>
          <a:r>
            <a:rPr lang="de-CH" sz="1500">
              <a:solidFill>
                <a:schemeClr val="bg1"/>
              </a:solidFill>
            </a:rPr>
            <a:t>- die Differenz</a:t>
          </a:r>
          <a:r>
            <a:rPr lang="de-CH" sz="1500" baseline="0">
              <a:solidFill>
                <a:schemeClr val="bg1"/>
              </a:solidFill>
            </a:rPr>
            <a:t> der ungenügenden Noten zur Note 4.0 gesamthaft den Wert 2.0 nicht übersteigt</a:t>
          </a:r>
        </a:p>
        <a:p>
          <a:r>
            <a:rPr lang="de-CH" sz="1500" baseline="0">
              <a:solidFill>
                <a:schemeClr val="bg1"/>
              </a:solidFill>
            </a:rPr>
            <a:t>- nicht mehr als zwei Noten unter 4.0 erteilt wurden</a:t>
          </a:r>
        </a:p>
        <a:p>
          <a:endParaRPr lang="de-CH" sz="1500" baseline="0">
            <a:solidFill>
              <a:schemeClr val="bg1"/>
            </a:solidFill>
          </a:endParaRPr>
        </a:p>
        <a:p>
          <a:r>
            <a:rPr lang="de-CH" sz="1500" baseline="0">
              <a:solidFill>
                <a:schemeClr val="bg1"/>
              </a:solidFill>
            </a:rPr>
            <a:t>Das Berufsmaturitätszeugnis erhält nur, wer auch ein EFZ erworben hat.</a:t>
          </a:r>
          <a:endParaRPr lang="de-CH" sz="1500">
            <a:solidFill>
              <a:schemeClr val="bg1"/>
            </a:solidFill>
          </a:endParaRPr>
        </a:p>
        <a:p>
          <a:endParaRPr lang="de-CH" sz="1500">
            <a:solidFill>
              <a:schemeClr val="bg1"/>
            </a:solidFill>
          </a:endParaRPr>
        </a:p>
        <a:p>
          <a:r>
            <a:rPr lang="de-CH" sz="1500">
              <a:solidFill>
                <a:schemeClr val="bg1"/>
              </a:solidFill>
            </a:rPr>
            <a:t>Keine Gewähr für die Richtigkeit dieser Angaben. Wird nicht als Grundlage für</a:t>
          </a:r>
          <a:r>
            <a:rPr lang="de-CH" sz="1500" baseline="0">
              <a:solidFill>
                <a:schemeClr val="bg1"/>
              </a:solidFill>
            </a:rPr>
            <a:t> Rekurse anerkannt.</a:t>
          </a:r>
        </a:p>
        <a:p>
          <a:endParaRPr lang="de-CH" sz="1500" baseline="0">
            <a:solidFill>
              <a:schemeClr val="bg1"/>
            </a:solidFill>
          </a:endParaRPr>
        </a:p>
        <a:p>
          <a:r>
            <a:rPr lang="de-CH" sz="1500" baseline="0">
              <a:solidFill>
                <a:schemeClr val="bg1"/>
              </a:solidFill>
            </a:rPr>
            <a:t>September 2022</a:t>
          </a:r>
        </a:p>
        <a:p>
          <a:endParaRPr lang="de-CH" sz="1500" baseline="0">
            <a:solidFill>
              <a:schemeClr val="bg1"/>
            </a:solidFill>
          </a:endParaRPr>
        </a:p>
        <a:p>
          <a:endParaRPr lang="de-CH" sz="1500" baseline="0">
            <a:solidFill>
              <a:schemeClr val="bg1"/>
            </a:solidFill>
          </a:endParaRPr>
        </a:p>
        <a:p>
          <a:r>
            <a:rPr lang="de-CH" sz="1500" b="1" i="1" baseline="0">
              <a:solidFill>
                <a:schemeClr val="bg1"/>
              </a:solidFill>
            </a:rPr>
            <a:t>Quellen:</a:t>
          </a:r>
        </a:p>
        <a:p>
          <a:r>
            <a:rPr lang="de-CH" sz="1500" baseline="0">
              <a:solidFill>
                <a:schemeClr val="bg1"/>
              </a:solidFill>
              <a:latin typeface="+mn-lt"/>
              <a:ea typeface="+mn-ea"/>
              <a:cs typeface="+mn-cs"/>
            </a:rPr>
            <a:t>- Ausführungsbestimmungen zum Qualifikationsverfahren mit Abschlussprüfung für Mediamatiker/-in EFZ, ICT Berufsbildung, Januar 2019.</a:t>
          </a:r>
        </a:p>
        <a:p>
          <a:r>
            <a:rPr lang="de-CH" sz="1500" baseline="0">
              <a:solidFill>
                <a:schemeClr val="bg1"/>
              </a:solidFill>
            </a:rPr>
            <a:t>- Rahmenlehrplan für die Berufsmaturität, SBFI, Dezember 2012.</a:t>
          </a:r>
          <a:endParaRPr lang="de-CH" sz="15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118C4-C914-4FC7-8391-28EF02D3EC0B}">
  <sheetPr>
    <pageSetUpPr fitToPage="1"/>
  </sheetPr>
  <dimension ref="A1:S48"/>
  <sheetViews>
    <sheetView zoomScale="85" zoomScaleNormal="85" workbookViewId="0">
      <selection activeCell="V10" sqref="V10"/>
    </sheetView>
  </sheetViews>
  <sheetFormatPr baseColWidth="10" defaultRowHeight="15" x14ac:dyDescent="0.25"/>
  <cols>
    <col min="1" max="1" width="14.42578125" style="9" customWidth="1"/>
    <col min="2" max="2" width="2.7109375" style="9" customWidth="1"/>
    <col min="3" max="3" width="34.140625" style="9" customWidth="1"/>
    <col min="4" max="4" width="2.7109375" style="9" customWidth="1"/>
    <col min="5" max="12" width="8.7109375" style="9" customWidth="1"/>
    <col min="13" max="13" width="9.7109375" style="9" bestFit="1" customWidth="1"/>
    <col min="14" max="14" width="2.7109375" style="9" customWidth="1"/>
    <col min="15" max="15" width="11.42578125" style="9"/>
    <col min="16" max="16" width="2.7109375" style="9" customWidth="1"/>
    <col min="17" max="17" width="11.42578125" style="9"/>
    <col min="18" max="18" width="2.7109375" style="9" customWidth="1"/>
    <col min="19" max="19" width="11.42578125" style="9"/>
    <col min="20" max="20" width="2.7109375" style="9" customWidth="1"/>
    <col min="21" max="16384" width="11.42578125" style="9"/>
  </cols>
  <sheetData>
    <row r="1" spans="1:19" ht="39" x14ac:dyDescent="0.6">
      <c r="A1" s="8" t="s">
        <v>36</v>
      </c>
    </row>
    <row r="3" spans="1:19" x14ac:dyDescent="0.25">
      <c r="A3" s="84" t="s">
        <v>1</v>
      </c>
      <c r="B3" s="10"/>
      <c r="C3" s="89" t="s">
        <v>0</v>
      </c>
      <c r="E3" s="73" t="s">
        <v>6</v>
      </c>
      <c r="F3" s="73"/>
      <c r="G3" s="73"/>
      <c r="H3" s="73"/>
      <c r="I3" s="73"/>
      <c r="J3" s="73"/>
      <c r="K3" s="73"/>
      <c r="L3" s="73"/>
      <c r="M3" s="73"/>
      <c r="O3" s="69" t="s">
        <v>7</v>
      </c>
      <c r="Q3" s="69" t="s">
        <v>8</v>
      </c>
      <c r="S3" s="69" t="s">
        <v>10</v>
      </c>
    </row>
    <row r="4" spans="1:19" x14ac:dyDescent="0.25">
      <c r="A4" s="85"/>
      <c r="B4" s="11"/>
      <c r="C4" s="89"/>
      <c r="E4" s="73"/>
      <c r="F4" s="73"/>
      <c r="G4" s="73"/>
      <c r="H4" s="73"/>
      <c r="I4" s="73"/>
      <c r="J4" s="73"/>
      <c r="K4" s="73"/>
      <c r="L4" s="73"/>
      <c r="M4" s="73"/>
      <c r="O4" s="73"/>
      <c r="Q4" s="73"/>
      <c r="S4" s="69"/>
    </row>
    <row r="5" spans="1:19" ht="15.75" thickBot="1" x14ac:dyDescent="0.3"/>
    <row r="6" spans="1:19" ht="14.85" customHeight="1" x14ac:dyDescent="0.25">
      <c r="A6" s="65" t="s">
        <v>49</v>
      </c>
      <c r="B6" s="12"/>
      <c r="C6" s="13" t="s">
        <v>37</v>
      </c>
      <c r="D6" s="14"/>
      <c r="E6" s="70" t="s">
        <v>9</v>
      </c>
      <c r="F6" s="70"/>
      <c r="G6" s="70"/>
      <c r="H6" s="70"/>
      <c r="I6" s="15"/>
      <c r="J6" s="15"/>
      <c r="K6" s="15"/>
      <c r="L6" s="15"/>
      <c r="M6" s="15"/>
      <c r="N6" s="14"/>
      <c r="O6" s="16"/>
      <c r="Q6" s="74"/>
      <c r="S6" s="75" t="str">
        <f>IF(Q6="","",ROUND((Q6*50%+Q10*37.5%+Q33*12.5%),1))</f>
        <v/>
      </c>
    </row>
    <row r="7" spans="1:19" ht="59.1" customHeight="1" x14ac:dyDescent="0.25">
      <c r="A7" s="66"/>
      <c r="B7" s="17"/>
      <c r="C7" s="90" t="s">
        <v>38</v>
      </c>
      <c r="D7" s="18"/>
      <c r="E7" s="71"/>
      <c r="F7" s="71"/>
      <c r="G7" s="71"/>
      <c r="H7" s="71"/>
      <c r="I7" s="19"/>
      <c r="J7" s="19"/>
      <c r="K7" s="19"/>
      <c r="L7" s="19"/>
      <c r="M7" s="19"/>
      <c r="N7" s="18"/>
      <c r="O7" s="20"/>
      <c r="Q7" s="74"/>
      <c r="S7" s="75"/>
    </row>
    <row r="8" spans="1:19" ht="15.75" thickBot="1" x14ac:dyDescent="0.3">
      <c r="A8" s="67"/>
      <c r="B8" s="21"/>
      <c r="C8" s="91"/>
      <c r="D8" s="22"/>
      <c r="E8" s="72"/>
      <c r="F8" s="72"/>
      <c r="G8" s="72"/>
      <c r="H8" s="72"/>
      <c r="I8" s="23"/>
      <c r="J8" s="23"/>
      <c r="K8" s="23"/>
      <c r="L8" s="23"/>
      <c r="M8" s="23"/>
      <c r="N8" s="22"/>
      <c r="O8" s="24"/>
      <c r="Q8" s="74"/>
      <c r="S8" s="75"/>
    </row>
    <row r="9" spans="1:19" ht="15.75" thickBot="1" x14ac:dyDescent="0.3">
      <c r="S9" s="75"/>
    </row>
    <row r="10" spans="1:19" x14ac:dyDescent="0.25">
      <c r="A10" s="63" t="s">
        <v>50</v>
      </c>
      <c r="B10" s="25"/>
      <c r="C10" s="26"/>
      <c r="D10" s="27"/>
      <c r="E10" s="28"/>
      <c r="F10" s="28"/>
      <c r="G10" s="28"/>
      <c r="H10" s="28"/>
      <c r="I10" s="28"/>
      <c r="J10" s="28"/>
      <c r="K10" s="28"/>
      <c r="L10" s="28"/>
      <c r="M10" s="28"/>
      <c r="N10" s="27"/>
      <c r="O10" s="29"/>
      <c r="Q10" s="75" t="str">
        <f>IF(O11="","",ROUND((O11*80%+O29*20%),1))</f>
        <v/>
      </c>
      <c r="S10" s="75"/>
    </row>
    <row r="11" spans="1:19" x14ac:dyDescent="0.25">
      <c r="A11" s="64"/>
      <c r="B11" s="30"/>
      <c r="C11" s="31" t="s">
        <v>39</v>
      </c>
      <c r="D11" s="32"/>
      <c r="E11" s="33">
        <v>264</v>
      </c>
      <c r="F11" s="33">
        <v>265</v>
      </c>
      <c r="G11" s="33">
        <v>266</v>
      </c>
      <c r="H11" s="33">
        <v>267</v>
      </c>
      <c r="I11" s="33">
        <v>268</v>
      </c>
      <c r="J11" s="34"/>
      <c r="K11" s="35"/>
      <c r="L11" s="77" t="s">
        <v>47</v>
      </c>
      <c r="M11" s="88" t="s">
        <v>9</v>
      </c>
      <c r="N11" s="36"/>
      <c r="O11" s="78" t="str">
        <f>IF(E12="","",ROUND(AVERAGE(E12:I12,E15:I15,E18:I18,E21:G21,E24:J24,E27:G27)*2,0)/2)</f>
        <v/>
      </c>
      <c r="Q11" s="75"/>
      <c r="S11" s="75"/>
    </row>
    <row r="12" spans="1:19" x14ac:dyDescent="0.25">
      <c r="A12" s="64"/>
      <c r="B12" s="30"/>
      <c r="C12" s="37" t="s">
        <v>46</v>
      </c>
      <c r="D12" s="35"/>
      <c r="E12" s="2"/>
      <c r="F12" s="2"/>
      <c r="G12" s="2"/>
      <c r="H12" s="2"/>
      <c r="I12" s="2"/>
      <c r="J12" s="34"/>
      <c r="K12" s="62"/>
      <c r="L12" s="77"/>
      <c r="M12" s="88"/>
      <c r="N12" s="36"/>
      <c r="O12" s="79"/>
      <c r="Q12" s="75"/>
      <c r="S12" s="75"/>
    </row>
    <row r="13" spans="1:19" x14ac:dyDescent="0.25">
      <c r="A13" s="64"/>
      <c r="B13" s="30"/>
      <c r="C13" s="35"/>
      <c r="D13" s="35"/>
      <c r="E13" s="34"/>
      <c r="F13" s="34"/>
      <c r="G13" s="34"/>
      <c r="H13" s="34"/>
      <c r="I13" s="34"/>
      <c r="J13" s="34"/>
      <c r="K13" s="35"/>
      <c r="L13" s="77"/>
      <c r="M13" s="88"/>
      <c r="N13" s="36"/>
      <c r="O13" s="79"/>
      <c r="Q13" s="75"/>
      <c r="S13" s="75"/>
    </row>
    <row r="14" spans="1:19" x14ac:dyDescent="0.25">
      <c r="A14" s="64"/>
      <c r="B14" s="30"/>
      <c r="C14" s="31" t="s">
        <v>40</v>
      </c>
      <c r="D14" s="32"/>
      <c r="E14" s="33">
        <v>270</v>
      </c>
      <c r="F14" s="33">
        <v>271</v>
      </c>
      <c r="G14" s="33">
        <v>273</v>
      </c>
      <c r="H14" s="33">
        <v>274</v>
      </c>
      <c r="I14" s="33">
        <v>275</v>
      </c>
      <c r="J14" s="34"/>
      <c r="K14" s="35"/>
      <c r="L14" s="77"/>
      <c r="M14" s="88"/>
      <c r="N14" s="36"/>
      <c r="O14" s="79"/>
      <c r="Q14" s="75"/>
      <c r="S14" s="75"/>
    </row>
    <row r="15" spans="1:19" x14ac:dyDescent="0.25">
      <c r="A15" s="64"/>
      <c r="B15" s="30"/>
      <c r="C15" s="37" t="s">
        <v>46</v>
      </c>
      <c r="D15" s="35"/>
      <c r="E15" s="2"/>
      <c r="F15" s="2"/>
      <c r="G15" s="2"/>
      <c r="H15" s="2"/>
      <c r="I15" s="2"/>
      <c r="J15" s="34"/>
      <c r="K15" s="62"/>
      <c r="L15" s="77"/>
      <c r="M15" s="88"/>
      <c r="N15" s="36"/>
      <c r="O15" s="79"/>
      <c r="Q15" s="75"/>
      <c r="S15" s="75"/>
    </row>
    <row r="16" spans="1:19" x14ac:dyDescent="0.25">
      <c r="A16" s="64"/>
      <c r="B16" s="30"/>
      <c r="C16" s="35"/>
      <c r="D16" s="35"/>
      <c r="E16" s="34"/>
      <c r="F16" s="34"/>
      <c r="G16" s="34"/>
      <c r="H16" s="34"/>
      <c r="I16" s="34"/>
      <c r="J16" s="34"/>
      <c r="K16" s="35"/>
      <c r="L16" s="77"/>
      <c r="M16" s="88"/>
      <c r="N16" s="36"/>
      <c r="O16" s="79"/>
      <c r="Q16" s="75"/>
      <c r="S16" s="75"/>
    </row>
    <row r="17" spans="1:19" x14ac:dyDescent="0.25">
      <c r="A17" s="64"/>
      <c r="B17" s="30"/>
      <c r="C17" s="31" t="s">
        <v>41</v>
      </c>
      <c r="D17" s="32"/>
      <c r="E17" s="33">
        <v>278</v>
      </c>
      <c r="F17" s="33">
        <v>279</v>
      </c>
      <c r="G17" s="33">
        <v>280</v>
      </c>
      <c r="H17" s="33">
        <v>281</v>
      </c>
      <c r="I17" s="33">
        <v>282</v>
      </c>
      <c r="J17" s="34"/>
      <c r="K17" s="35"/>
      <c r="L17" s="77"/>
      <c r="M17" s="88"/>
      <c r="N17" s="36"/>
      <c r="O17" s="79"/>
      <c r="Q17" s="75"/>
      <c r="S17" s="75"/>
    </row>
    <row r="18" spans="1:19" x14ac:dyDescent="0.25">
      <c r="A18" s="64"/>
      <c r="B18" s="30"/>
      <c r="C18" s="37" t="s">
        <v>46</v>
      </c>
      <c r="D18" s="35"/>
      <c r="E18" s="2"/>
      <c r="F18" s="2"/>
      <c r="G18" s="2"/>
      <c r="H18" s="2"/>
      <c r="I18" s="2"/>
      <c r="J18" s="34"/>
      <c r="K18" s="62"/>
      <c r="L18" s="77"/>
      <c r="M18" s="88"/>
      <c r="N18" s="36"/>
      <c r="O18" s="79"/>
      <c r="Q18" s="75"/>
      <c r="S18" s="75"/>
    </row>
    <row r="19" spans="1:19" x14ac:dyDescent="0.25">
      <c r="A19" s="64"/>
      <c r="B19" s="30"/>
      <c r="C19" s="35"/>
      <c r="D19" s="35"/>
      <c r="E19" s="34"/>
      <c r="F19" s="34"/>
      <c r="G19" s="34"/>
      <c r="H19" s="34"/>
      <c r="I19" s="34"/>
      <c r="J19" s="34"/>
      <c r="K19" s="35"/>
      <c r="L19" s="77"/>
      <c r="M19" s="88"/>
      <c r="N19" s="36"/>
      <c r="O19" s="79"/>
      <c r="Q19" s="75"/>
      <c r="S19" s="75"/>
    </row>
    <row r="20" spans="1:19" x14ac:dyDescent="0.25">
      <c r="A20" s="64"/>
      <c r="B20" s="30"/>
      <c r="C20" s="31" t="s">
        <v>42</v>
      </c>
      <c r="D20" s="32"/>
      <c r="E20" s="33">
        <v>283</v>
      </c>
      <c r="F20" s="33">
        <v>284</v>
      </c>
      <c r="G20" s="33">
        <v>285</v>
      </c>
      <c r="H20" s="34"/>
      <c r="I20" s="34"/>
      <c r="J20" s="34"/>
      <c r="K20" s="35"/>
      <c r="L20" s="77"/>
      <c r="M20" s="88"/>
      <c r="N20" s="36"/>
      <c r="O20" s="79"/>
      <c r="Q20" s="75"/>
      <c r="S20" s="75"/>
    </row>
    <row r="21" spans="1:19" x14ac:dyDescent="0.25">
      <c r="A21" s="64"/>
      <c r="B21" s="30"/>
      <c r="C21" s="37" t="s">
        <v>46</v>
      </c>
      <c r="D21" s="35"/>
      <c r="E21" s="2"/>
      <c r="F21" s="2"/>
      <c r="G21" s="2"/>
      <c r="H21" s="34"/>
      <c r="I21" s="34"/>
      <c r="J21" s="34"/>
      <c r="K21" s="62"/>
      <c r="L21" s="77"/>
      <c r="M21" s="88"/>
      <c r="N21" s="36"/>
      <c r="O21" s="79"/>
      <c r="Q21" s="75"/>
      <c r="S21" s="75"/>
    </row>
    <row r="22" spans="1:19" x14ac:dyDescent="0.25">
      <c r="A22" s="64"/>
      <c r="B22" s="30"/>
      <c r="C22" s="35"/>
      <c r="D22" s="35"/>
      <c r="E22" s="34"/>
      <c r="F22" s="34"/>
      <c r="G22" s="34"/>
      <c r="H22" s="34"/>
      <c r="I22" s="34"/>
      <c r="J22" s="34"/>
      <c r="K22" s="35"/>
      <c r="L22" s="77"/>
      <c r="M22" s="88"/>
      <c r="N22" s="36"/>
      <c r="O22" s="79"/>
      <c r="Q22" s="75"/>
      <c r="S22" s="75"/>
    </row>
    <row r="23" spans="1:19" x14ac:dyDescent="0.25">
      <c r="A23" s="64"/>
      <c r="B23" s="30"/>
      <c r="C23" s="31" t="s">
        <v>43</v>
      </c>
      <c r="D23" s="32"/>
      <c r="E23" s="33">
        <v>286</v>
      </c>
      <c r="F23" s="33">
        <v>287</v>
      </c>
      <c r="G23" s="33">
        <v>288</v>
      </c>
      <c r="H23" s="33">
        <v>307</v>
      </c>
      <c r="I23" s="33">
        <v>290</v>
      </c>
      <c r="J23" s="33">
        <v>291</v>
      </c>
      <c r="K23" s="35"/>
      <c r="L23" s="77"/>
      <c r="M23" s="88"/>
      <c r="N23" s="36"/>
      <c r="O23" s="79"/>
      <c r="Q23" s="75"/>
      <c r="S23" s="75"/>
    </row>
    <row r="24" spans="1:19" x14ac:dyDescent="0.25">
      <c r="A24" s="64"/>
      <c r="B24" s="30"/>
      <c r="C24" s="37" t="s">
        <v>46</v>
      </c>
      <c r="D24" s="35"/>
      <c r="E24" s="2"/>
      <c r="F24" s="2"/>
      <c r="G24" s="2"/>
      <c r="H24" s="2"/>
      <c r="I24" s="2"/>
      <c r="J24" s="2"/>
      <c r="K24" s="62"/>
      <c r="L24" s="77"/>
      <c r="M24" s="88"/>
      <c r="N24" s="36"/>
      <c r="O24" s="79"/>
      <c r="Q24" s="75"/>
      <c r="S24" s="75"/>
    </row>
    <row r="25" spans="1:19" x14ac:dyDescent="0.25">
      <c r="A25" s="64"/>
      <c r="B25" s="30"/>
      <c r="C25" s="35"/>
      <c r="D25" s="35"/>
      <c r="E25" s="34"/>
      <c r="F25" s="34"/>
      <c r="G25" s="34"/>
      <c r="H25" s="34"/>
      <c r="I25" s="34"/>
      <c r="J25" s="34"/>
      <c r="K25" s="35"/>
      <c r="L25" s="77"/>
      <c r="M25" s="88"/>
      <c r="N25" s="36"/>
      <c r="O25" s="79"/>
      <c r="Q25" s="75"/>
      <c r="S25" s="75"/>
    </row>
    <row r="26" spans="1:19" x14ac:dyDescent="0.25">
      <c r="A26" s="64"/>
      <c r="B26" s="30"/>
      <c r="C26" s="31" t="s">
        <v>44</v>
      </c>
      <c r="D26" s="32"/>
      <c r="E26" s="33">
        <v>213</v>
      </c>
      <c r="F26" s="33">
        <v>431</v>
      </c>
      <c r="G26" s="33">
        <v>306</v>
      </c>
      <c r="H26" s="34"/>
      <c r="I26" s="34"/>
      <c r="J26" s="34"/>
      <c r="K26" s="35"/>
      <c r="L26" s="77"/>
      <c r="M26" s="88"/>
      <c r="N26" s="36"/>
      <c r="O26" s="79"/>
      <c r="Q26" s="75"/>
      <c r="S26" s="75"/>
    </row>
    <row r="27" spans="1:19" x14ac:dyDescent="0.25">
      <c r="A27" s="64"/>
      <c r="B27" s="30"/>
      <c r="C27" s="37" t="s">
        <v>46</v>
      </c>
      <c r="D27" s="35"/>
      <c r="E27" s="2"/>
      <c r="F27" s="2"/>
      <c r="G27" s="2"/>
      <c r="H27" s="34"/>
      <c r="I27" s="34"/>
      <c r="J27" s="34"/>
      <c r="K27" s="62"/>
      <c r="L27" s="77"/>
      <c r="M27" s="88"/>
      <c r="N27" s="36"/>
      <c r="O27" s="80"/>
      <c r="Q27" s="75"/>
      <c r="S27" s="75"/>
    </row>
    <row r="28" spans="1:19" x14ac:dyDescent="0.25">
      <c r="A28" s="64"/>
      <c r="B28" s="30"/>
      <c r="C28" s="35"/>
      <c r="D28" s="35"/>
      <c r="E28" s="34"/>
      <c r="F28" s="34"/>
      <c r="G28" s="34"/>
      <c r="H28" s="34"/>
      <c r="I28" s="34"/>
      <c r="J28" s="34"/>
      <c r="K28" s="35"/>
      <c r="L28" s="35"/>
      <c r="M28" s="88"/>
      <c r="N28" s="36"/>
      <c r="O28" s="38"/>
      <c r="Q28" s="75"/>
      <c r="S28" s="75"/>
    </row>
    <row r="29" spans="1:19" x14ac:dyDescent="0.25">
      <c r="A29" s="64"/>
      <c r="B29" s="30"/>
      <c r="C29" s="31" t="s">
        <v>45</v>
      </c>
      <c r="D29" s="35"/>
      <c r="E29" s="33">
        <v>101</v>
      </c>
      <c r="F29" s="33">
        <v>272</v>
      </c>
      <c r="G29" s="33">
        <v>269</v>
      </c>
      <c r="H29" s="33">
        <v>289</v>
      </c>
      <c r="I29" s="33">
        <v>276</v>
      </c>
      <c r="J29" s="34"/>
      <c r="K29" s="35"/>
      <c r="L29" s="76" t="s">
        <v>48</v>
      </c>
      <c r="M29" s="88"/>
      <c r="N29" s="36"/>
      <c r="O29" s="81" t="str">
        <f>IF(E30="","",ROUND(AVERAGE(E30:I30)*2,0)/2)</f>
        <v/>
      </c>
      <c r="Q29" s="75"/>
      <c r="S29" s="75"/>
    </row>
    <row r="30" spans="1:19" x14ac:dyDescent="0.25">
      <c r="A30" s="64"/>
      <c r="B30" s="30"/>
      <c r="C30" s="37" t="s">
        <v>46</v>
      </c>
      <c r="D30" s="35"/>
      <c r="E30" s="2"/>
      <c r="F30" s="2"/>
      <c r="G30" s="2"/>
      <c r="H30" s="2"/>
      <c r="I30" s="2"/>
      <c r="J30" s="34"/>
      <c r="K30" s="35"/>
      <c r="L30" s="77"/>
      <c r="M30" s="88"/>
      <c r="N30" s="36"/>
      <c r="O30" s="82"/>
      <c r="Q30" s="75"/>
      <c r="S30" s="75"/>
    </row>
    <row r="31" spans="1:19" ht="15.75" thickBot="1" x14ac:dyDescent="0.3">
      <c r="A31" s="68"/>
      <c r="B31" s="39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1"/>
      <c r="O31" s="42"/>
      <c r="Q31" s="75"/>
      <c r="S31" s="75"/>
    </row>
    <row r="32" spans="1:19" ht="15.75" thickBot="1" x14ac:dyDescent="0.3">
      <c r="O32" s="43"/>
      <c r="S32" s="75"/>
    </row>
    <row r="33" spans="1:19" x14ac:dyDescent="0.25">
      <c r="A33" s="63" t="s">
        <v>51</v>
      </c>
      <c r="B33" s="27"/>
      <c r="C33" s="44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45"/>
      <c r="Q33" s="75" t="str">
        <f>O34</f>
        <v/>
      </c>
      <c r="S33" s="75"/>
    </row>
    <row r="34" spans="1:19" x14ac:dyDescent="0.25">
      <c r="A34" s="64"/>
      <c r="C34" s="46" t="s">
        <v>56</v>
      </c>
      <c r="E34" s="47" t="s">
        <v>2</v>
      </c>
      <c r="F34" s="47" t="s">
        <v>3</v>
      </c>
      <c r="G34" s="47" t="s">
        <v>4</v>
      </c>
      <c r="H34" s="47" t="s">
        <v>5</v>
      </c>
      <c r="I34" s="47" t="s">
        <v>11</v>
      </c>
      <c r="J34" s="47" t="s">
        <v>12</v>
      </c>
      <c r="K34" s="47" t="s">
        <v>54</v>
      </c>
      <c r="L34" s="47" t="s">
        <v>55</v>
      </c>
      <c r="M34" s="48"/>
      <c r="O34" s="81" t="str">
        <f>IF(E39="","",ROUND(AVERAGE(E39:L39)*2,0)/2)</f>
        <v/>
      </c>
      <c r="Q34" s="75"/>
      <c r="S34" s="75"/>
    </row>
    <row r="35" spans="1:19" x14ac:dyDescent="0.25">
      <c r="A35" s="64"/>
      <c r="C35" s="49" t="s">
        <v>19</v>
      </c>
      <c r="E35" s="58"/>
      <c r="F35" s="58"/>
      <c r="G35" s="58"/>
      <c r="H35" s="58"/>
      <c r="I35" s="58"/>
      <c r="J35" s="58"/>
      <c r="K35" s="58"/>
      <c r="L35" s="59" t="s">
        <v>58</v>
      </c>
      <c r="M35" s="48"/>
      <c r="O35" s="83"/>
      <c r="Q35" s="75"/>
      <c r="S35" s="75"/>
    </row>
    <row r="36" spans="1:19" x14ac:dyDescent="0.25">
      <c r="A36" s="64"/>
      <c r="C36" s="50" t="s">
        <v>52</v>
      </c>
      <c r="E36" s="58"/>
      <c r="F36" s="59" t="s">
        <v>58</v>
      </c>
      <c r="G36" s="58"/>
      <c r="H36" s="59" t="s">
        <v>58</v>
      </c>
      <c r="I36" s="59" t="s">
        <v>58</v>
      </c>
      <c r="J36" s="59" t="s">
        <v>58</v>
      </c>
      <c r="K36" s="58"/>
      <c r="L36" s="58"/>
      <c r="O36" s="83"/>
      <c r="Q36" s="75"/>
      <c r="S36" s="75"/>
    </row>
    <row r="37" spans="1:19" x14ac:dyDescent="0.25">
      <c r="A37" s="64"/>
      <c r="C37" s="51" t="s">
        <v>18</v>
      </c>
      <c r="E37" s="58"/>
      <c r="F37" s="58"/>
      <c r="G37" s="58"/>
      <c r="H37" s="58"/>
      <c r="I37" s="59" t="s">
        <v>58</v>
      </c>
      <c r="J37" s="59" t="s">
        <v>58</v>
      </c>
      <c r="K37" s="59" t="s">
        <v>58</v>
      </c>
      <c r="L37" s="59" t="s">
        <v>58</v>
      </c>
      <c r="M37" s="52"/>
      <c r="N37" s="52"/>
      <c r="O37" s="83"/>
      <c r="Q37" s="75"/>
      <c r="S37" s="75"/>
    </row>
    <row r="38" spans="1:19" x14ac:dyDescent="0.25">
      <c r="A38" s="64"/>
      <c r="C38" s="51" t="s">
        <v>53</v>
      </c>
      <c r="E38" s="59" t="s">
        <v>58</v>
      </c>
      <c r="F38" s="59" t="s">
        <v>58</v>
      </c>
      <c r="G38" s="58"/>
      <c r="H38" s="58"/>
      <c r="I38" s="58"/>
      <c r="J38" s="58"/>
      <c r="K38" s="59" t="s">
        <v>58</v>
      </c>
      <c r="L38" s="59" t="s">
        <v>58</v>
      </c>
      <c r="O38" s="83"/>
      <c r="Q38" s="75"/>
      <c r="S38" s="75"/>
    </row>
    <row r="39" spans="1:19" x14ac:dyDescent="0.25">
      <c r="A39" s="64"/>
      <c r="C39" s="53" t="s">
        <v>57</v>
      </c>
      <c r="E39" s="59" t="str">
        <f>IF(E35="","",ROUND(AVERAGE(E35:E38)*2,0)/2)</f>
        <v/>
      </c>
      <c r="F39" s="59" t="str">
        <f t="shared" ref="F39:J39" si="0">IF(F35="","",ROUND(AVERAGE(F35:F38)*2,0)/2)</f>
        <v/>
      </c>
      <c r="G39" s="59" t="str">
        <f t="shared" si="0"/>
        <v/>
      </c>
      <c r="H39" s="59" t="str">
        <f t="shared" si="0"/>
        <v/>
      </c>
      <c r="I39" s="59" t="str">
        <f t="shared" si="0"/>
        <v/>
      </c>
      <c r="J39" s="59" t="str">
        <f t="shared" si="0"/>
        <v/>
      </c>
      <c r="K39" s="59" t="str">
        <f>IF(K35="","",ROUND(AVERAGE(K35:K38)*2,0)/2)</f>
        <v/>
      </c>
      <c r="L39" s="59" t="str">
        <f>IF(L36="","",ROUND(AVERAGE(L35:L38)*2,0)/2)</f>
        <v/>
      </c>
      <c r="O39" s="82"/>
      <c r="Q39" s="75"/>
      <c r="S39" s="75"/>
    </row>
    <row r="40" spans="1:19" ht="15.75" thickBot="1" x14ac:dyDescent="0.3">
      <c r="A40" s="64"/>
      <c r="B40" s="54"/>
      <c r="C40" s="55"/>
      <c r="D40" s="54"/>
      <c r="E40" s="56"/>
      <c r="F40" s="56"/>
      <c r="G40" s="56"/>
      <c r="H40" s="56"/>
      <c r="I40" s="56"/>
      <c r="J40" s="56"/>
      <c r="K40" s="56"/>
      <c r="L40" s="56"/>
      <c r="M40" s="54"/>
      <c r="N40" s="54"/>
      <c r="O40" s="57"/>
      <c r="Q40" s="75"/>
      <c r="S40" s="75"/>
    </row>
    <row r="41" spans="1:19" ht="15.75" thickBot="1" x14ac:dyDescent="0.3">
      <c r="S41" s="75"/>
    </row>
    <row r="42" spans="1:19" x14ac:dyDescent="0.25">
      <c r="A42" s="63" t="s">
        <v>59</v>
      </c>
      <c r="B42" s="27"/>
      <c r="C42" s="44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45"/>
      <c r="Q42" s="75" t="s">
        <v>63</v>
      </c>
      <c r="S42" s="75"/>
    </row>
    <row r="43" spans="1:19" x14ac:dyDescent="0.25">
      <c r="A43" s="64"/>
      <c r="C43" s="46" t="s">
        <v>56</v>
      </c>
      <c r="E43" s="47" t="s">
        <v>2</v>
      </c>
      <c r="F43" s="47" t="s">
        <v>3</v>
      </c>
      <c r="G43" s="47" t="s">
        <v>4</v>
      </c>
      <c r="H43" s="47" t="s">
        <v>5</v>
      </c>
      <c r="I43" s="47" t="s">
        <v>11</v>
      </c>
      <c r="J43" s="47" t="s">
        <v>12</v>
      </c>
      <c r="K43" s="47" t="s">
        <v>54</v>
      </c>
      <c r="L43" s="47" t="s">
        <v>55</v>
      </c>
      <c r="M43" s="47" t="s">
        <v>64</v>
      </c>
      <c r="O43" s="81" t="s">
        <v>63</v>
      </c>
      <c r="Q43" s="75"/>
      <c r="S43" s="75"/>
    </row>
    <row r="44" spans="1:19" x14ac:dyDescent="0.25">
      <c r="A44" s="64"/>
      <c r="C44" s="49" t="s">
        <v>17</v>
      </c>
      <c r="E44" s="86" t="s">
        <v>62</v>
      </c>
      <c r="F44" s="87"/>
      <c r="G44" s="87"/>
      <c r="H44" s="87"/>
      <c r="I44" s="87"/>
      <c r="J44" s="87"/>
      <c r="K44" s="87"/>
      <c r="L44" s="87"/>
      <c r="M44" s="87"/>
      <c r="O44" s="83"/>
      <c r="Q44" s="75"/>
      <c r="S44" s="75"/>
    </row>
    <row r="45" spans="1:19" x14ac:dyDescent="0.25">
      <c r="A45" s="64"/>
      <c r="C45" s="50" t="s">
        <v>60</v>
      </c>
      <c r="E45" s="86"/>
      <c r="F45" s="87"/>
      <c r="G45" s="87"/>
      <c r="H45" s="87"/>
      <c r="I45" s="87"/>
      <c r="J45" s="87"/>
      <c r="K45" s="87"/>
      <c r="L45" s="87"/>
      <c r="M45" s="87"/>
      <c r="O45" s="83"/>
      <c r="Q45" s="75"/>
      <c r="S45" s="75"/>
    </row>
    <row r="46" spans="1:19" x14ac:dyDescent="0.25">
      <c r="A46" s="64"/>
      <c r="C46" s="51" t="s">
        <v>61</v>
      </c>
      <c r="E46" s="86"/>
      <c r="F46" s="87"/>
      <c r="G46" s="87"/>
      <c r="H46" s="87"/>
      <c r="I46" s="87"/>
      <c r="J46" s="87"/>
      <c r="K46" s="87"/>
      <c r="L46" s="87"/>
      <c r="M46" s="87"/>
      <c r="N46" s="52"/>
      <c r="O46" s="83"/>
      <c r="Q46" s="75"/>
      <c r="S46" s="75"/>
    </row>
    <row r="47" spans="1:19" x14ac:dyDescent="0.25">
      <c r="A47" s="64"/>
      <c r="C47" s="53" t="s">
        <v>57</v>
      </c>
      <c r="E47" s="86"/>
      <c r="F47" s="87"/>
      <c r="G47" s="87"/>
      <c r="H47" s="87"/>
      <c r="I47" s="87"/>
      <c r="J47" s="87"/>
      <c r="K47" s="87"/>
      <c r="L47" s="87"/>
      <c r="M47" s="87"/>
      <c r="O47" s="82"/>
      <c r="Q47" s="75"/>
      <c r="S47" s="75"/>
    </row>
    <row r="48" spans="1:19" ht="15.75" thickBot="1" x14ac:dyDescent="0.3">
      <c r="A48" s="64"/>
      <c r="B48" s="54"/>
      <c r="C48" s="55"/>
      <c r="D48" s="54"/>
      <c r="E48" s="56"/>
      <c r="F48" s="56"/>
      <c r="G48" s="56"/>
      <c r="H48" s="56"/>
      <c r="I48" s="56"/>
      <c r="J48" s="56"/>
      <c r="K48" s="56"/>
      <c r="L48" s="56"/>
      <c r="M48" s="54"/>
      <c r="N48" s="54"/>
      <c r="O48" s="57"/>
      <c r="Q48" s="75"/>
      <c r="S48" s="75"/>
    </row>
  </sheetData>
  <sheetProtection password="E9EF" sheet="1" objects="1" scenarios="1"/>
  <mergeCells count="25">
    <mergeCell ref="S6:S48"/>
    <mergeCell ref="E44:M47"/>
    <mergeCell ref="M11:M30"/>
    <mergeCell ref="C3:C4"/>
    <mergeCell ref="C7:C8"/>
    <mergeCell ref="E3:M4"/>
    <mergeCell ref="L11:L27"/>
    <mergeCell ref="Q42:Q48"/>
    <mergeCell ref="O43:O47"/>
    <mergeCell ref="A33:A40"/>
    <mergeCell ref="A6:A8"/>
    <mergeCell ref="A10:A31"/>
    <mergeCell ref="A42:A48"/>
    <mergeCell ref="S3:S4"/>
    <mergeCell ref="E6:H8"/>
    <mergeCell ref="Q3:Q4"/>
    <mergeCell ref="Q6:Q8"/>
    <mergeCell ref="Q10:Q31"/>
    <mergeCell ref="Q33:Q40"/>
    <mergeCell ref="O3:O4"/>
    <mergeCell ref="L29:L30"/>
    <mergeCell ref="O11:O27"/>
    <mergeCell ref="O29:O30"/>
    <mergeCell ref="O34:O39"/>
    <mergeCell ref="A3:A4"/>
  </mergeCells>
  <pageMargins left="0.7" right="0.7" top="0.78740157499999996" bottom="0.78740157499999996" header="0.3" footer="0.3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EEE00-2DDC-44C4-9460-BD3CF5D080C7}">
  <sheetPr>
    <pageSetUpPr fitToPage="1"/>
  </sheetPr>
  <dimension ref="A1:V32"/>
  <sheetViews>
    <sheetView tabSelected="1" zoomScale="115" zoomScaleNormal="115" workbookViewId="0">
      <selection activeCell="I16" sqref="I16"/>
    </sheetView>
  </sheetViews>
  <sheetFormatPr baseColWidth="10" defaultRowHeight="15" x14ac:dyDescent="0.25"/>
  <cols>
    <col min="1" max="1" width="14.42578125" style="9" customWidth="1"/>
    <col min="2" max="2" width="2.7109375" style="9" customWidth="1"/>
    <col min="3" max="3" width="34.140625" style="9" customWidth="1"/>
    <col min="4" max="4" width="2.7109375" style="9" customWidth="1"/>
    <col min="5" max="12" width="8.7109375" style="9" customWidth="1"/>
    <col min="13" max="13" width="2.7109375" style="9" customWidth="1"/>
    <col min="14" max="14" width="11.42578125" style="9"/>
    <col min="15" max="15" width="2.7109375" style="9" customWidth="1"/>
    <col min="16" max="16" width="11.42578125" style="9"/>
    <col min="17" max="17" width="2.7109375" style="9" customWidth="1"/>
    <col min="18" max="18" width="11.42578125" style="9" customWidth="1"/>
    <col min="19" max="19" width="2.7109375" style="9" customWidth="1"/>
    <col min="20" max="20" width="4.85546875" style="9" customWidth="1"/>
    <col min="21" max="21" width="2.7109375" style="9" customWidth="1"/>
    <col min="22" max="22" width="11.42578125" style="9"/>
    <col min="23" max="23" width="2.7109375" style="9" customWidth="1"/>
    <col min="24" max="16384" width="11.42578125" style="9"/>
  </cols>
  <sheetData>
    <row r="1" spans="1:22" ht="39" x14ac:dyDescent="0.6">
      <c r="A1" s="8" t="s">
        <v>65</v>
      </c>
    </row>
    <row r="3" spans="1:22" x14ac:dyDescent="0.25">
      <c r="A3" s="69" t="s">
        <v>13</v>
      </c>
      <c r="B3" s="10"/>
      <c r="C3" s="73" t="s">
        <v>14</v>
      </c>
      <c r="E3" s="73" t="s">
        <v>6</v>
      </c>
      <c r="F3" s="73"/>
      <c r="G3" s="73"/>
      <c r="H3" s="73"/>
      <c r="I3" s="73"/>
      <c r="J3" s="73"/>
      <c r="K3" s="73"/>
      <c r="L3" s="73"/>
      <c r="N3" s="69" t="s">
        <v>15</v>
      </c>
      <c r="P3" s="69" t="s">
        <v>21</v>
      </c>
      <c r="R3" s="73" t="s">
        <v>22</v>
      </c>
      <c r="T3" s="73" t="s">
        <v>23</v>
      </c>
      <c r="V3" s="69" t="s">
        <v>24</v>
      </c>
    </row>
    <row r="4" spans="1:22" ht="30" customHeight="1" x14ac:dyDescent="0.25">
      <c r="A4" s="73"/>
      <c r="B4" s="11"/>
      <c r="C4" s="73"/>
      <c r="E4" s="73"/>
      <c r="F4" s="73"/>
      <c r="G4" s="73"/>
      <c r="H4" s="73"/>
      <c r="I4" s="73"/>
      <c r="J4" s="73"/>
      <c r="K4" s="73"/>
      <c r="L4" s="73"/>
      <c r="N4" s="73"/>
      <c r="P4" s="73"/>
      <c r="R4" s="73"/>
      <c r="T4" s="73"/>
      <c r="V4" s="69"/>
    </row>
    <row r="5" spans="1:22" s="99" customFormat="1" ht="15" customHeight="1" x14ac:dyDescent="0.25">
      <c r="A5" s="97"/>
      <c r="B5" s="98"/>
      <c r="C5" s="97"/>
      <c r="E5" s="97"/>
      <c r="F5" s="97"/>
      <c r="G5" s="97"/>
      <c r="H5" s="97"/>
      <c r="I5" s="97"/>
      <c r="J5" s="97"/>
      <c r="K5" s="97"/>
      <c r="L5" s="97"/>
      <c r="N5" s="97"/>
      <c r="P5" s="97"/>
      <c r="R5" s="97"/>
      <c r="T5" s="97"/>
      <c r="V5" s="100"/>
    </row>
    <row r="6" spans="1:22" ht="15" customHeight="1" x14ac:dyDescent="0.25">
      <c r="A6" s="97"/>
      <c r="B6" s="11"/>
      <c r="C6" s="97"/>
      <c r="E6" s="61" t="s">
        <v>2</v>
      </c>
      <c r="F6" s="61" t="s">
        <v>3</v>
      </c>
      <c r="G6" s="61" t="s">
        <v>4</v>
      </c>
      <c r="H6" s="61" t="s">
        <v>5</v>
      </c>
      <c r="I6" s="61" t="s">
        <v>11</v>
      </c>
      <c r="J6" s="61" t="s">
        <v>12</v>
      </c>
      <c r="K6" s="61" t="s">
        <v>54</v>
      </c>
      <c r="L6" s="61" t="s">
        <v>55</v>
      </c>
      <c r="N6" s="97"/>
      <c r="O6" s="99"/>
      <c r="P6" s="97"/>
      <c r="Q6" s="99"/>
      <c r="R6" s="97"/>
      <c r="S6" s="99"/>
      <c r="T6" s="97"/>
      <c r="V6" s="100"/>
    </row>
    <row r="7" spans="1:22" ht="15.75" thickBot="1" x14ac:dyDescent="0.3"/>
    <row r="8" spans="1:22" ht="15" customHeight="1" x14ac:dyDescent="0.25">
      <c r="A8" s="101" t="s">
        <v>16</v>
      </c>
      <c r="B8" s="25"/>
      <c r="C8" s="102" t="s">
        <v>17</v>
      </c>
      <c r="D8" s="27"/>
      <c r="E8" s="1"/>
      <c r="F8" s="1"/>
      <c r="G8" s="1"/>
      <c r="H8" s="1"/>
      <c r="I8" s="1"/>
      <c r="J8" s="1"/>
      <c r="K8" s="1"/>
      <c r="L8" s="1"/>
      <c r="M8" s="103"/>
      <c r="N8" s="104" t="str">
        <f>IF(E8="","",ROUND(AVERAGE(E8,F8,G8,H8,I8,J8,K8,L8)*2,0)/2)</f>
        <v/>
      </c>
      <c r="O8" s="105"/>
      <c r="P8" s="5"/>
      <c r="Q8" s="105"/>
      <c r="R8" s="60" t="str">
        <f>IF(N8="","",ROUND(AVERAGE(N8,P8)*2,0)/2)</f>
        <v/>
      </c>
      <c r="S8" s="105"/>
      <c r="T8" s="105" t="s">
        <v>25</v>
      </c>
      <c r="U8" s="105"/>
      <c r="V8" s="75" t="str">
        <f>IF(R8="","",ROUND(AVERAGE(R8,R10,R12,R14,R16,R18,R20,R22,R24),1))</f>
        <v/>
      </c>
    </row>
    <row r="9" spans="1:22" ht="15" customHeight="1" x14ac:dyDescent="0.25">
      <c r="A9" s="106"/>
      <c r="B9" s="17"/>
      <c r="C9" s="32"/>
      <c r="D9" s="18"/>
      <c r="E9" s="107"/>
      <c r="F9" s="107"/>
      <c r="G9" s="107"/>
      <c r="H9" s="107"/>
      <c r="I9" s="107"/>
      <c r="J9" s="107"/>
      <c r="K9" s="107"/>
      <c r="L9" s="107"/>
      <c r="M9" s="107"/>
      <c r="N9" s="108"/>
      <c r="O9" s="105"/>
      <c r="P9" s="109"/>
      <c r="Q9" s="105"/>
      <c r="R9" s="110"/>
      <c r="S9" s="105"/>
      <c r="T9" s="105"/>
      <c r="U9" s="105"/>
      <c r="V9" s="75"/>
    </row>
    <row r="10" spans="1:22" ht="15" customHeight="1" x14ac:dyDescent="0.25">
      <c r="A10" s="106"/>
      <c r="B10" s="17"/>
      <c r="C10" s="111" t="s">
        <v>18</v>
      </c>
      <c r="D10" s="18"/>
      <c r="E10" s="2"/>
      <c r="F10" s="2"/>
      <c r="G10" s="2"/>
      <c r="H10" s="2"/>
      <c r="I10" s="112"/>
      <c r="J10" s="112"/>
      <c r="K10" s="112"/>
      <c r="L10" s="112"/>
      <c r="M10" s="107"/>
      <c r="N10" s="113" t="str">
        <f>IF(E10="","",ROUND(AVERAGE(E10:H10)*2,0)/2)</f>
        <v/>
      </c>
      <c r="O10" s="105"/>
      <c r="P10" s="5"/>
      <c r="Q10" s="105"/>
      <c r="R10" s="60" t="str">
        <f>IF(N10="","",ROUND(AVERAGE(N10,P10)*2,0)/2)</f>
        <v/>
      </c>
      <c r="S10" s="105"/>
      <c r="T10" s="105" t="s">
        <v>25</v>
      </c>
      <c r="U10" s="105"/>
      <c r="V10" s="75"/>
    </row>
    <row r="11" spans="1:22" ht="15" customHeight="1" x14ac:dyDescent="0.25">
      <c r="A11" s="106"/>
      <c r="B11" s="17"/>
      <c r="C11" s="32"/>
      <c r="D11" s="18"/>
      <c r="E11" s="107"/>
      <c r="F11" s="107"/>
      <c r="G11" s="107"/>
      <c r="H11" s="107"/>
      <c r="I11" s="107"/>
      <c r="J11" s="107"/>
      <c r="K11" s="107"/>
      <c r="L11" s="107"/>
      <c r="M11" s="107"/>
      <c r="N11" s="108"/>
      <c r="O11" s="105"/>
      <c r="P11" s="109"/>
      <c r="Q11" s="105"/>
      <c r="R11" s="110"/>
      <c r="S11" s="105"/>
      <c r="T11" s="105"/>
      <c r="U11" s="105"/>
      <c r="V11" s="75"/>
    </row>
    <row r="12" spans="1:22" ht="15" customHeight="1" x14ac:dyDescent="0.25">
      <c r="A12" s="106"/>
      <c r="B12" s="17"/>
      <c r="C12" s="111" t="s">
        <v>19</v>
      </c>
      <c r="D12" s="18"/>
      <c r="E12" s="2"/>
      <c r="F12" s="2"/>
      <c r="G12" s="2"/>
      <c r="H12" s="2"/>
      <c r="I12" s="2"/>
      <c r="J12" s="4"/>
      <c r="K12" s="2"/>
      <c r="L12" s="112"/>
      <c r="M12" s="107"/>
      <c r="N12" s="113" t="str">
        <f>IF(E12="","",ROUND(AVERAGE(E12:K12)*2,0)/2)</f>
        <v/>
      </c>
      <c r="O12" s="105"/>
      <c r="P12" s="5"/>
      <c r="Q12" s="105"/>
      <c r="R12" s="60" t="str">
        <f>IF(N12="","",ROUND(AVERAGE(N12,P12)*2,0)/2)</f>
        <v/>
      </c>
      <c r="S12" s="105"/>
      <c r="T12" s="105" t="s">
        <v>25</v>
      </c>
      <c r="U12" s="105"/>
      <c r="V12" s="75"/>
    </row>
    <row r="13" spans="1:22" ht="15" customHeight="1" x14ac:dyDescent="0.25">
      <c r="A13" s="106"/>
      <c r="B13" s="17"/>
      <c r="C13" s="32"/>
      <c r="D13" s="18"/>
      <c r="E13" s="107"/>
      <c r="F13" s="107"/>
      <c r="G13" s="107"/>
      <c r="H13" s="107"/>
      <c r="I13" s="107"/>
      <c r="J13" s="107"/>
      <c r="K13" s="107"/>
      <c r="L13" s="107"/>
      <c r="M13" s="107"/>
      <c r="N13" s="108"/>
      <c r="O13" s="105"/>
      <c r="P13" s="109"/>
      <c r="Q13" s="105"/>
      <c r="R13" s="110"/>
      <c r="S13" s="105"/>
      <c r="T13" s="105"/>
      <c r="U13" s="105"/>
      <c r="V13" s="75"/>
    </row>
    <row r="14" spans="1:22" ht="15" customHeight="1" thickBot="1" x14ac:dyDescent="0.3">
      <c r="A14" s="114"/>
      <c r="B14" s="115"/>
      <c r="C14" s="116" t="s">
        <v>20</v>
      </c>
      <c r="D14" s="54"/>
      <c r="E14" s="3"/>
      <c r="F14" s="3"/>
      <c r="G14" s="3"/>
      <c r="H14" s="3"/>
      <c r="I14" s="117"/>
      <c r="J14" s="117"/>
      <c r="K14" s="117"/>
      <c r="L14" s="117"/>
      <c r="M14" s="117"/>
      <c r="N14" s="118" t="str">
        <f>IF(E14="","",ROUND(AVERAGE(E14:H14)*2,0)/2)</f>
        <v/>
      </c>
      <c r="O14" s="105"/>
      <c r="P14" s="5"/>
      <c r="Q14" s="105"/>
      <c r="R14" s="60" t="str">
        <f>IF(N14="","",ROUND(AVERAGE(N14,P14)*2,0)/2)</f>
        <v/>
      </c>
      <c r="S14" s="105"/>
      <c r="T14" s="105" t="s">
        <v>25</v>
      </c>
      <c r="U14" s="105"/>
      <c r="V14" s="75"/>
    </row>
    <row r="15" spans="1:22" ht="15.75" thickBot="1" x14ac:dyDescent="0.3"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10"/>
      <c r="S15" s="105"/>
      <c r="T15" s="105"/>
      <c r="U15" s="105"/>
      <c r="V15" s="75"/>
    </row>
    <row r="16" spans="1:22" ht="15" customHeight="1" x14ac:dyDescent="0.25">
      <c r="A16" s="119" t="s">
        <v>27</v>
      </c>
      <c r="B16" s="25"/>
      <c r="C16" s="120" t="s">
        <v>26</v>
      </c>
      <c r="D16" s="27"/>
      <c r="E16" s="121"/>
      <c r="F16" s="121"/>
      <c r="G16" s="121"/>
      <c r="H16" s="121"/>
      <c r="I16" s="1"/>
      <c r="J16" s="1"/>
      <c r="K16" s="1"/>
      <c r="L16" s="1"/>
      <c r="M16" s="103"/>
      <c r="N16" s="104" t="str">
        <f>IF(I16="","",ROUND(AVERAGE(I16:L16)*2,0)/2)</f>
        <v/>
      </c>
      <c r="O16" s="105"/>
      <c r="P16" s="5"/>
      <c r="Q16" s="105"/>
      <c r="R16" s="60" t="str">
        <f>IF(N16="","",ROUND(AVERAGE(N16,P16)*2,0)/2)</f>
        <v/>
      </c>
      <c r="S16" s="105"/>
      <c r="T16" s="105" t="s">
        <v>25</v>
      </c>
      <c r="U16" s="105"/>
      <c r="V16" s="75"/>
    </row>
    <row r="17" spans="1:22" ht="15" customHeight="1" x14ac:dyDescent="0.25">
      <c r="A17" s="122"/>
      <c r="B17" s="17"/>
      <c r="C17" s="123"/>
      <c r="D17" s="18"/>
      <c r="E17" s="107"/>
      <c r="F17" s="107"/>
      <c r="G17" s="107"/>
      <c r="H17" s="107"/>
      <c r="I17" s="107"/>
      <c r="J17" s="107"/>
      <c r="K17" s="107"/>
      <c r="L17" s="107"/>
      <c r="M17" s="107"/>
      <c r="N17" s="108"/>
      <c r="O17" s="105"/>
      <c r="P17" s="109"/>
      <c r="Q17" s="105"/>
      <c r="R17" s="110"/>
      <c r="S17" s="105"/>
      <c r="T17" s="105"/>
      <c r="U17" s="105"/>
      <c r="V17" s="75"/>
    </row>
    <row r="18" spans="1:22" ht="15" customHeight="1" thickBot="1" x14ac:dyDescent="0.3">
      <c r="A18" s="124"/>
      <c r="B18" s="39"/>
      <c r="C18" s="125" t="s">
        <v>66</v>
      </c>
      <c r="D18" s="54"/>
      <c r="E18" s="96"/>
      <c r="F18" s="96"/>
      <c r="G18" s="96"/>
      <c r="H18" s="96"/>
      <c r="I18" s="3"/>
      <c r="J18" s="3"/>
      <c r="K18" s="3"/>
      <c r="L18" s="3"/>
      <c r="M18" s="117"/>
      <c r="N18" s="118" t="str">
        <f>IF(I18="","",ROUND(AVERAGE(I18:L18)*2,0)/2)</f>
        <v/>
      </c>
      <c r="O18" s="105"/>
      <c r="P18" s="5"/>
      <c r="Q18" s="105"/>
      <c r="R18" s="60" t="str">
        <f>IF(N18="","",ROUND(AVERAGE(N18,P18)*2,0)/2)</f>
        <v/>
      </c>
      <c r="S18" s="105"/>
      <c r="T18" s="105" t="s">
        <v>25</v>
      </c>
      <c r="U18" s="105"/>
      <c r="V18" s="75"/>
    </row>
    <row r="19" spans="1:22" ht="15.75" thickBot="1" x14ac:dyDescent="0.3"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10"/>
      <c r="S19" s="105"/>
      <c r="T19" s="105"/>
      <c r="U19" s="105"/>
      <c r="V19" s="75"/>
    </row>
    <row r="20" spans="1:22" x14ac:dyDescent="0.25">
      <c r="A20" s="119" t="s">
        <v>29</v>
      </c>
      <c r="B20" s="27"/>
      <c r="C20" s="102" t="s">
        <v>28</v>
      </c>
      <c r="D20" s="27"/>
      <c r="E20" s="103"/>
      <c r="F20" s="103"/>
      <c r="G20" s="121"/>
      <c r="H20" s="121"/>
      <c r="I20" s="121"/>
      <c r="J20" s="121"/>
      <c r="K20" s="1"/>
      <c r="L20" s="1"/>
      <c r="M20" s="103"/>
      <c r="N20" s="104" t="str">
        <f>IF(K20="","",ROUND(AVERAGE(K20:L20)*2,0)/2)</f>
        <v/>
      </c>
      <c r="O20" s="105"/>
      <c r="P20" s="109"/>
      <c r="Q20" s="105"/>
      <c r="R20" s="60" t="str">
        <f>IF(N20="","",N20)</f>
        <v/>
      </c>
      <c r="S20" s="105"/>
      <c r="T20" s="105" t="s">
        <v>25</v>
      </c>
      <c r="U20" s="105"/>
      <c r="V20" s="75"/>
    </row>
    <row r="21" spans="1:22" x14ac:dyDescent="0.25">
      <c r="A21" s="126"/>
      <c r="B21" s="18"/>
      <c r="C21" s="127"/>
      <c r="D21" s="48"/>
      <c r="E21" s="128"/>
      <c r="F21" s="112"/>
      <c r="G21" s="112"/>
      <c r="H21" s="128"/>
      <c r="I21" s="112"/>
      <c r="J21" s="112"/>
      <c r="K21" s="112"/>
      <c r="L21" s="112"/>
      <c r="M21" s="107"/>
      <c r="N21" s="108"/>
      <c r="O21" s="105"/>
      <c r="P21" s="109"/>
      <c r="Q21" s="105"/>
      <c r="R21" s="110"/>
      <c r="S21" s="105"/>
      <c r="T21" s="105"/>
      <c r="U21" s="105"/>
      <c r="V21" s="75"/>
    </row>
    <row r="22" spans="1:22" ht="15.75" thickBot="1" x14ac:dyDescent="0.3">
      <c r="A22" s="124"/>
      <c r="B22" s="54"/>
      <c r="C22" s="129" t="s">
        <v>67</v>
      </c>
      <c r="D22" s="56"/>
      <c r="E22" s="94"/>
      <c r="F22" s="3"/>
      <c r="G22" s="3"/>
      <c r="H22" s="95"/>
      <c r="I22" s="96"/>
      <c r="J22" s="96"/>
      <c r="K22" s="96"/>
      <c r="L22" s="96"/>
      <c r="M22" s="117"/>
      <c r="N22" s="118" t="str">
        <f>IF(E22="","",ROUND(AVERAGE(E22:G22)*2,0)/2)</f>
        <v/>
      </c>
      <c r="O22" s="105"/>
      <c r="P22" s="109"/>
      <c r="Q22" s="105"/>
      <c r="R22" s="60" t="str">
        <f>IF(N22="","",N22)</f>
        <v/>
      </c>
      <c r="S22" s="105"/>
      <c r="T22" s="105" t="s">
        <v>25</v>
      </c>
      <c r="U22" s="105"/>
      <c r="V22" s="75"/>
    </row>
    <row r="23" spans="1:22" ht="15.75" thickBot="1" x14ac:dyDescent="0.3"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10"/>
      <c r="S23" s="105"/>
      <c r="T23" s="105"/>
      <c r="U23" s="105"/>
      <c r="V23" s="75"/>
    </row>
    <row r="24" spans="1:22" x14ac:dyDescent="0.25">
      <c r="A24" s="101" t="s">
        <v>30</v>
      </c>
      <c r="B24" s="25"/>
      <c r="C24" s="102" t="s">
        <v>31</v>
      </c>
      <c r="D24" s="27"/>
      <c r="E24" s="121"/>
      <c r="F24" s="121"/>
      <c r="G24" s="130"/>
      <c r="H24" s="6"/>
      <c r="I24" s="121"/>
      <c r="J24" s="121"/>
      <c r="K24" s="121"/>
      <c r="L24" s="121"/>
      <c r="M24" s="121"/>
      <c r="N24" s="131" t="str">
        <f>IF(H24="","",ROUND(AVERAGE(H24,H26,J28,J30)*2,0)/2)</f>
        <v/>
      </c>
      <c r="O24" s="105"/>
      <c r="P24" s="62"/>
      <c r="Q24" s="105"/>
      <c r="R24" s="75" t="str">
        <f>IF(N24="","",ROUND(AVERAGE(N24,N32)*2,0)/2)</f>
        <v/>
      </c>
      <c r="S24" s="105"/>
      <c r="T24" s="132" t="s">
        <v>25</v>
      </c>
      <c r="U24" s="105"/>
      <c r="V24" s="75"/>
    </row>
    <row r="25" spans="1:22" x14ac:dyDescent="0.25">
      <c r="A25" s="106"/>
      <c r="B25" s="17"/>
      <c r="C25" s="32"/>
      <c r="D25" s="18"/>
      <c r="E25" s="112"/>
      <c r="F25" s="112"/>
      <c r="G25" s="112"/>
      <c r="H25" s="112"/>
      <c r="I25" s="112"/>
      <c r="J25" s="112"/>
      <c r="K25" s="112"/>
      <c r="L25" s="112"/>
      <c r="M25" s="112"/>
      <c r="N25" s="133"/>
      <c r="O25" s="105"/>
      <c r="P25" s="62"/>
      <c r="Q25" s="105"/>
      <c r="R25" s="75"/>
      <c r="S25" s="105"/>
      <c r="T25" s="132"/>
      <c r="U25" s="105"/>
      <c r="V25" s="75"/>
    </row>
    <row r="26" spans="1:22" x14ac:dyDescent="0.25">
      <c r="A26" s="106"/>
      <c r="B26" s="17"/>
      <c r="C26" s="111" t="s">
        <v>32</v>
      </c>
      <c r="D26" s="18"/>
      <c r="E26" s="112"/>
      <c r="F26" s="112"/>
      <c r="G26" s="134"/>
      <c r="H26" s="7"/>
      <c r="I26" s="112"/>
      <c r="J26" s="112"/>
      <c r="K26" s="112"/>
      <c r="L26" s="112"/>
      <c r="M26" s="112"/>
      <c r="N26" s="133"/>
      <c r="O26" s="105"/>
      <c r="P26" s="62"/>
      <c r="Q26" s="105"/>
      <c r="R26" s="75"/>
      <c r="S26" s="105"/>
      <c r="T26" s="132"/>
      <c r="U26" s="105"/>
      <c r="V26" s="75"/>
    </row>
    <row r="27" spans="1:22" x14ac:dyDescent="0.25">
      <c r="A27" s="106"/>
      <c r="B27" s="17"/>
      <c r="C27" s="32"/>
      <c r="D27" s="18"/>
      <c r="E27" s="112"/>
      <c r="F27" s="112"/>
      <c r="G27" s="112"/>
      <c r="H27" s="112"/>
      <c r="I27" s="112"/>
      <c r="J27" s="112"/>
      <c r="K27" s="112"/>
      <c r="L27" s="112"/>
      <c r="M27" s="112"/>
      <c r="N27" s="133"/>
      <c r="O27" s="105"/>
      <c r="P27" s="62"/>
      <c r="Q27" s="105"/>
      <c r="R27" s="75"/>
      <c r="S27" s="105"/>
      <c r="T27" s="132"/>
      <c r="U27" s="105"/>
      <c r="V27" s="75"/>
    </row>
    <row r="28" spans="1:22" x14ac:dyDescent="0.25">
      <c r="A28" s="106"/>
      <c r="B28" s="17"/>
      <c r="C28" s="111" t="s">
        <v>33</v>
      </c>
      <c r="D28" s="18"/>
      <c r="E28" s="112"/>
      <c r="F28" s="112"/>
      <c r="G28" s="112"/>
      <c r="H28" s="112"/>
      <c r="I28" s="112"/>
      <c r="J28" s="2"/>
      <c r="K28" s="112"/>
      <c r="L28" s="112"/>
      <c r="M28" s="112"/>
      <c r="N28" s="133"/>
      <c r="O28" s="105"/>
      <c r="P28" s="62"/>
      <c r="Q28" s="105"/>
      <c r="R28" s="75"/>
      <c r="S28" s="105"/>
      <c r="T28" s="132"/>
      <c r="U28" s="105"/>
      <c r="V28" s="75"/>
    </row>
    <row r="29" spans="1:22" x14ac:dyDescent="0.25">
      <c r="A29" s="106"/>
      <c r="B29" s="17"/>
      <c r="C29" s="32"/>
      <c r="D29" s="18"/>
      <c r="E29" s="112"/>
      <c r="F29" s="112"/>
      <c r="G29" s="112"/>
      <c r="H29" s="112"/>
      <c r="I29" s="112"/>
      <c r="J29" s="112"/>
      <c r="K29" s="112"/>
      <c r="L29" s="112"/>
      <c r="M29" s="112"/>
      <c r="N29" s="133"/>
      <c r="O29" s="105"/>
      <c r="P29" s="62"/>
      <c r="Q29" s="105"/>
      <c r="R29" s="75"/>
      <c r="S29" s="105"/>
      <c r="T29" s="132"/>
      <c r="U29" s="105"/>
      <c r="V29" s="75"/>
    </row>
    <row r="30" spans="1:22" x14ac:dyDescent="0.25">
      <c r="A30" s="106"/>
      <c r="B30" s="17"/>
      <c r="C30" s="111" t="s">
        <v>34</v>
      </c>
      <c r="D30" s="18"/>
      <c r="E30" s="112"/>
      <c r="F30" s="112"/>
      <c r="G30" s="112"/>
      <c r="H30" s="112"/>
      <c r="I30" s="112"/>
      <c r="J30" s="2"/>
      <c r="K30" s="112"/>
      <c r="L30" s="112"/>
      <c r="M30" s="112"/>
      <c r="N30" s="135"/>
      <c r="O30" s="105"/>
      <c r="P30" s="62"/>
      <c r="Q30" s="105"/>
      <c r="R30" s="75"/>
      <c r="S30" s="105"/>
      <c r="T30" s="132"/>
      <c r="U30" s="105"/>
      <c r="V30" s="75"/>
    </row>
    <row r="31" spans="1:22" x14ac:dyDescent="0.25">
      <c r="A31" s="106"/>
      <c r="B31" s="17"/>
      <c r="C31" s="32"/>
      <c r="D31" s="18"/>
      <c r="E31" s="112"/>
      <c r="F31" s="112"/>
      <c r="G31" s="112"/>
      <c r="H31" s="112"/>
      <c r="I31" s="112"/>
      <c r="J31" s="112"/>
      <c r="K31" s="112"/>
      <c r="L31" s="112"/>
      <c r="M31" s="112"/>
      <c r="N31" s="108"/>
      <c r="O31" s="105"/>
      <c r="P31" s="62"/>
      <c r="Q31" s="105"/>
      <c r="R31" s="75"/>
      <c r="S31" s="105"/>
      <c r="T31" s="132"/>
      <c r="U31" s="105"/>
      <c r="V31" s="75"/>
    </row>
    <row r="32" spans="1:22" ht="15.75" thickBot="1" x14ac:dyDescent="0.3">
      <c r="A32" s="114"/>
      <c r="B32" s="115"/>
      <c r="C32" s="116" t="s">
        <v>35</v>
      </c>
      <c r="D32" s="54"/>
      <c r="E32" s="96"/>
      <c r="F32" s="96"/>
      <c r="G32" s="96"/>
      <c r="H32" s="96"/>
      <c r="I32" s="136"/>
      <c r="J32" s="137"/>
      <c r="K32" s="92"/>
      <c r="L32" s="93"/>
      <c r="M32" s="96"/>
      <c r="N32" s="118" t="str">
        <f>IF(K32="","",K32)</f>
        <v/>
      </c>
      <c r="O32" s="105"/>
      <c r="P32" s="62"/>
      <c r="Q32" s="105"/>
      <c r="R32" s="75"/>
      <c r="S32" s="105"/>
      <c r="T32" s="132"/>
      <c r="U32" s="105"/>
      <c r="V32" s="75"/>
    </row>
  </sheetData>
  <sheetProtection algorithmName="SHA-512" hashValue="pA9Ippd+BRv/LLQvFvHlV4VE9b7mtahRhCUDc6oyQJtftLX3HsFNLv4O2Kxm+yNVYpHFZxCB7SrmxiWQUaIt0w==" saltValue="35MrjvT1wKJFIwfPjQHDCg==" spinCount="100000" sheet="1" objects="1" scenarios="1" selectLockedCells="1"/>
  <mergeCells count="17">
    <mergeCell ref="K32:L32"/>
    <mergeCell ref="A20:A22"/>
    <mergeCell ref="A24:A32"/>
    <mergeCell ref="A8:A14"/>
    <mergeCell ref="A16:A18"/>
    <mergeCell ref="A3:A4"/>
    <mergeCell ref="C3:C4"/>
    <mergeCell ref="E3:L4"/>
    <mergeCell ref="N3:N4"/>
    <mergeCell ref="P3:P4"/>
    <mergeCell ref="V8:V32"/>
    <mergeCell ref="N24:N30"/>
    <mergeCell ref="V3:V4"/>
    <mergeCell ref="R3:R4"/>
    <mergeCell ref="T3:T4"/>
    <mergeCell ref="T24:T32"/>
    <mergeCell ref="R24:R32"/>
  </mergeCells>
  <pageMargins left="0.7" right="0.7" top="0.78740157499999996" bottom="0.78740157499999996" header="0.3" footer="0.3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EFZ</vt:lpstr>
      <vt:lpstr>BM</vt:lpstr>
      <vt:lpstr>BM!Druckbereich</vt:lpstr>
      <vt:lpstr>EFZ!Druckbereich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Bührer</dc:creator>
  <cp:lastModifiedBy>Liridon Maliqi</cp:lastModifiedBy>
  <cp:lastPrinted>2022-11-23T12:12:00Z</cp:lastPrinted>
  <dcterms:created xsi:type="dcterms:W3CDTF">2022-07-30T18:36:58Z</dcterms:created>
  <dcterms:modified xsi:type="dcterms:W3CDTF">2024-04-29T08:46:25Z</dcterms:modified>
</cp:coreProperties>
</file>